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-120" yWindow="-60" windowWidth="21840" windowHeight="13080" tabRatio="674" activeTab="2"/>
  </bookViews>
  <sheets>
    <sheet name="Титульний аркуш" sheetId="6" r:id="rId1"/>
    <sheet name=" Семестровий варіант" sheetId="7" r:id="rId2"/>
    <sheet name="Тетраместровий варіант" sheetId="17" r:id="rId3"/>
    <sheet name="Вибірковий блок" sheetId="15" r:id="rId4"/>
    <sheet name="Правила" sheetId="19" r:id="rId5"/>
    <sheet name="Лист погодження" sheetId="18" r:id="rId6"/>
    <sheet name="Довідник" sheetId="16" r:id="rId7"/>
    <sheet name="Данные" sheetId="12" state="hidden" r:id="rId8"/>
    <sheet name="Разделы" sheetId="13" state="hidden" r:id="rId9"/>
  </sheets>
  <definedNames>
    <definedName name="_xlnm.Print_Titles" localSheetId="1">' Семестровий варіант'!$3:$9</definedName>
    <definedName name="_xlnm.Print_Titles" localSheetId="2">'Тетраместровий варіант'!$3:$9</definedName>
    <definedName name="_xlnm.Print_Area" localSheetId="1">' Семестровий варіант'!$A$1:$BL$140</definedName>
    <definedName name="_xlnm.Print_Area" localSheetId="2">'Тетраместровий варіант'!$A$1:$DJ$75</definedName>
    <definedName name="_xlnm.Print_Area" localSheetId="0">'Титульний аркуш'!$A$1:$BA$37</definedName>
    <definedName name="Т_РВО">'Титульний аркуш'!$L$12</definedName>
    <definedName name="Т_ФН">'Титульний аркуш'!$AS$5</definedName>
  </definedNames>
  <calcPr calcId="114210" fullCalcOnLoad="1"/>
</workbook>
</file>

<file path=xl/calcChain.xml><?xml version="1.0" encoding="utf-8"?>
<calcChain xmlns="http://schemas.openxmlformats.org/spreadsheetml/2006/main">
  <c r="J57" i="17"/>
  <c r="K57"/>
  <c r="L57"/>
  <c r="M57"/>
  <c r="N57"/>
  <c r="H57"/>
  <c r="AI57"/>
  <c r="I55"/>
  <c r="M55"/>
  <c r="N55"/>
  <c r="CV55"/>
  <c r="DA55"/>
  <c r="DF55"/>
  <c r="I56"/>
  <c r="L56"/>
  <c r="N56"/>
  <c r="CV56"/>
  <c r="DA56"/>
  <c r="DF56"/>
  <c r="AM57"/>
  <c r="J53"/>
  <c r="I49"/>
  <c r="J49"/>
  <c r="K49"/>
  <c r="L49"/>
  <c r="M49"/>
  <c r="N49"/>
  <c r="CV49"/>
  <c r="DA49"/>
  <c r="DF49"/>
  <c r="BM31"/>
  <c r="BR31"/>
  <c r="BW31"/>
  <c r="J31"/>
  <c r="CB32"/>
  <c r="I32"/>
  <c r="K32"/>
  <c r="L32"/>
  <c r="N32"/>
  <c r="BW32"/>
  <c r="DF15"/>
  <c r="DA15"/>
  <c r="CV15"/>
  <c r="CQ15"/>
  <c r="I15"/>
  <c r="J15"/>
  <c r="N15"/>
  <c r="M15"/>
  <c r="L15"/>
  <c r="K15"/>
  <c r="J13"/>
  <c r="I13"/>
  <c r="N13"/>
  <c r="H17"/>
  <c r="BC61"/>
  <c r="BH61"/>
  <c r="BM61"/>
  <c r="BR61"/>
  <c r="BW61"/>
  <c r="CB61"/>
  <c r="CG61"/>
  <c r="CL61"/>
  <c r="O61"/>
  <c r="T61"/>
  <c r="Y61"/>
  <c r="AD61"/>
  <c r="AI61"/>
  <c r="AN61"/>
  <c r="AS61"/>
  <c r="AX61"/>
  <c r="CP57"/>
  <c r="BM42"/>
  <c r="CG32"/>
  <c r="CG33"/>
  <c r="CB33"/>
  <c r="BR29"/>
  <c r="BH30"/>
  <c r="I28"/>
  <c r="K28"/>
  <c r="L28"/>
  <c r="M28"/>
  <c r="I29"/>
  <c r="K29"/>
  <c r="L29"/>
  <c r="M29"/>
  <c r="I30"/>
  <c r="K30"/>
  <c r="L30"/>
  <c r="M30"/>
  <c r="I31"/>
  <c r="K31"/>
  <c r="L31"/>
  <c r="M31"/>
  <c r="I33"/>
  <c r="L33"/>
  <c r="B33" i="6"/>
  <c r="N31" i="17"/>
  <c r="J29"/>
  <c r="J28"/>
  <c r="N28"/>
  <c r="N33"/>
  <c r="N29"/>
  <c r="J30"/>
  <c r="N30"/>
  <c r="CQ12"/>
  <c r="CV12"/>
  <c r="DA12"/>
  <c r="DF12"/>
  <c r="CQ13"/>
  <c r="CV13"/>
  <c r="DA13"/>
  <c r="DF13"/>
  <c r="CQ14"/>
  <c r="CV14"/>
  <c r="DA14"/>
  <c r="DA16"/>
  <c r="DA17"/>
  <c r="DA19"/>
  <c r="DA20"/>
  <c r="DA21"/>
  <c r="DA22"/>
  <c r="DA23"/>
  <c r="DA24"/>
  <c r="DA25"/>
  <c r="DA26"/>
  <c r="DA27"/>
  <c r="DA34"/>
  <c r="DA35"/>
  <c r="DA36"/>
  <c r="DA37"/>
  <c r="DA38"/>
  <c r="DF14"/>
  <c r="CQ16"/>
  <c r="CV16"/>
  <c r="DF16"/>
  <c r="CQ17"/>
  <c r="CU17"/>
  <c r="CZ17"/>
  <c r="DE17"/>
  <c r="DJ17"/>
  <c r="CQ19"/>
  <c r="CV19"/>
  <c r="DF19"/>
  <c r="CQ20"/>
  <c r="CV20"/>
  <c r="DF20"/>
  <c r="CQ21"/>
  <c r="CV21"/>
  <c r="DF21"/>
  <c r="CQ22"/>
  <c r="CV22"/>
  <c r="DF22"/>
  <c r="CQ23"/>
  <c r="CV23"/>
  <c r="DF23"/>
  <c r="CQ24"/>
  <c r="CV24"/>
  <c r="DF24"/>
  <c r="CQ25"/>
  <c r="CV25"/>
  <c r="DF25"/>
  <c r="CQ26"/>
  <c r="CV26"/>
  <c r="DF26"/>
  <c r="CQ27"/>
  <c r="CV27"/>
  <c r="DF27"/>
  <c r="CQ34"/>
  <c r="CV34"/>
  <c r="DF34"/>
  <c r="CQ35"/>
  <c r="CV35"/>
  <c r="DF35"/>
  <c r="CQ36"/>
  <c r="CV36"/>
  <c r="DF36"/>
  <c r="CQ37"/>
  <c r="CU37"/>
  <c r="CZ37"/>
  <c r="CZ38"/>
  <c r="DE37"/>
  <c r="DE38"/>
  <c r="DJ37"/>
  <c r="CQ38"/>
  <c r="CU38"/>
  <c r="DJ38"/>
  <c r="CQ41"/>
  <c r="CV41"/>
  <c r="DA41"/>
  <c r="DF41"/>
  <c r="CQ42"/>
  <c r="CV42"/>
  <c r="DA42"/>
  <c r="DF42"/>
  <c r="CQ43"/>
  <c r="CV43"/>
  <c r="DA43"/>
  <c r="DF43"/>
  <c r="CQ44"/>
  <c r="CV44"/>
  <c r="DA44"/>
  <c r="DF44"/>
  <c r="CQ45"/>
  <c r="CU45"/>
  <c r="CZ45"/>
  <c r="DA45"/>
  <c r="DE45"/>
  <c r="DJ45"/>
  <c r="CQ47"/>
  <c r="CV47"/>
  <c r="DA47"/>
  <c r="DF47"/>
  <c r="CV50"/>
  <c r="DA50"/>
  <c r="DF50"/>
  <c r="CV51"/>
  <c r="DA51"/>
  <c r="DF51"/>
  <c r="CV52"/>
  <c r="DA52"/>
  <c r="DF52"/>
  <c r="CV53"/>
  <c r="DA53"/>
  <c r="DF53"/>
  <c r="CV54"/>
  <c r="DA54"/>
  <c r="DF54"/>
  <c r="CQ57"/>
  <c r="CU57"/>
  <c r="CZ57"/>
  <c r="DE57"/>
  <c r="DJ57"/>
  <c r="CU58"/>
  <c r="CQ59"/>
  <c r="CZ58"/>
  <c r="CV59"/>
  <c r="DE58"/>
  <c r="DJ58"/>
  <c r="DF59"/>
  <c r="CQ61"/>
  <c r="CV61"/>
  <c r="DA61"/>
  <c r="DF61"/>
  <c r="CQ62"/>
  <c r="CV62"/>
  <c r="DA62"/>
  <c r="DF62"/>
  <c r="CQ63"/>
  <c r="CV63"/>
  <c r="DA63"/>
  <c r="DF63"/>
  <c r="I47"/>
  <c r="K47"/>
  <c r="L47"/>
  <c r="M47"/>
  <c r="O47"/>
  <c r="T47"/>
  <c r="Y47"/>
  <c r="AD47"/>
  <c r="AI47"/>
  <c r="AN47"/>
  <c r="AS47"/>
  <c r="AX47"/>
  <c r="BC47"/>
  <c r="BH47"/>
  <c r="BM47"/>
  <c r="BR47"/>
  <c r="BW47"/>
  <c r="CB47"/>
  <c r="CG47"/>
  <c r="CL47"/>
  <c r="DF45"/>
  <c r="CV45"/>
  <c r="DF37"/>
  <c r="CV37"/>
  <c r="DF17"/>
  <c r="DF38"/>
  <c r="CV17"/>
  <c r="CV38"/>
  <c r="DA59"/>
  <c r="DA57"/>
  <c r="DA58"/>
  <c r="DA60"/>
  <c r="DF57"/>
  <c r="DF58"/>
  <c r="DF60"/>
  <c r="CV57"/>
  <c r="CV58"/>
  <c r="CV60"/>
  <c r="CQ58"/>
  <c r="CQ60"/>
  <c r="J47"/>
  <c r="N47"/>
  <c r="I12"/>
  <c r="K51"/>
  <c r="L51"/>
  <c r="M51"/>
  <c r="K52"/>
  <c r="L52"/>
  <c r="M52"/>
  <c r="K53"/>
  <c r="L53"/>
  <c r="M53"/>
  <c r="K54"/>
  <c r="L54"/>
  <c r="M54"/>
  <c r="K50"/>
  <c r="L50"/>
  <c r="M50"/>
  <c r="BH52"/>
  <c r="BC52"/>
  <c r="AX51"/>
  <c r="AX57"/>
  <c r="AS57"/>
  <c r="AN50"/>
  <c r="AN57"/>
  <c r="AI50"/>
  <c r="AD57"/>
  <c r="J51"/>
  <c r="T57"/>
  <c r="K41"/>
  <c r="L41"/>
  <c r="M41"/>
  <c r="K42"/>
  <c r="L42"/>
  <c r="M42"/>
  <c r="K43"/>
  <c r="L43"/>
  <c r="M43"/>
  <c r="K44"/>
  <c r="L44"/>
  <c r="M44"/>
  <c r="CG44"/>
  <c r="CB43"/>
  <c r="AS41"/>
  <c r="J42"/>
  <c r="J44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34"/>
  <c r="L34"/>
  <c r="M34"/>
  <c r="K35"/>
  <c r="L35"/>
  <c r="M35"/>
  <c r="K36"/>
  <c r="L36"/>
  <c r="M36"/>
  <c r="BR27"/>
  <c r="BM27"/>
  <c r="BH27"/>
  <c r="BC27"/>
  <c r="BC25"/>
  <c r="AX22"/>
  <c r="AS24"/>
  <c r="AS21"/>
  <c r="AN24"/>
  <c r="AN20"/>
  <c r="AI19"/>
  <c r="K12"/>
  <c r="L12"/>
  <c r="M12"/>
  <c r="K13"/>
  <c r="L13"/>
  <c r="M13"/>
  <c r="K14"/>
  <c r="L14"/>
  <c r="M14"/>
  <c r="K16"/>
  <c r="L16"/>
  <c r="M16"/>
  <c r="BR17"/>
  <c r="T119" i="7"/>
  <c r="Y119"/>
  <c r="AD119"/>
  <c r="AI119"/>
  <c r="AN119"/>
  <c r="AS119"/>
  <c r="AX119"/>
  <c r="BC119"/>
  <c r="BH119"/>
  <c r="O119"/>
  <c r="K97"/>
  <c r="L97"/>
  <c r="M97"/>
  <c r="K98"/>
  <c r="L98"/>
  <c r="M98"/>
  <c r="M96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K99"/>
  <c r="L99"/>
  <c r="K100"/>
  <c r="L100"/>
  <c r="K101"/>
  <c r="L101"/>
  <c r="K102"/>
  <c r="L102"/>
  <c r="K103"/>
  <c r="L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96"/>
  <c r="L96"/>
  <c r="K77"/>
  <c r="L77"/>
  <c r="M77"/>
  <c r="K78"/>
  <c r="L78"/>
  <c r="M78"/>
  <c r="K79"/>
  <c r="L79"/>
  <c r="M79"/>
  <c r="K80"/>
  <c r="L80"/>
  <c r="M80"/>
  <c r="K81"/>
  <c r="L81"/>
  <c r="M81"/>
  <c r="K82"/>
  <c r="L82"/>
  <c r="M82"/>
  <c r="K83"/>
  <c r="L83"/>
  <c r="M83"/>
  <c r="K84"/>
  <c r="L84"/>
  <c r="M84"/>
  <c r="K85"/>
  <c r="L85"/>
  <c r="M85"/>
  <c r="K86"/>
  <c r="L86"/>
  <c r="M86"/>
  <c r="K87"/>
  <c r="L87"/>
  <c r="M87"/>
  <c r="K88"/>
  <c r="L88"/>
  <c r="M88"/>
  <c r="K89"/>
  <c r="L89"/>
  <c r="M89"/>
  <c r="K90"/>
  <c r="L90"/>
  <c r="M90"/>
  <c r="K91"/>
  <c r="L91"/>
  <c r="M91"/>
  <c r="K92"/>
  <c r="L92"/>
  <c r="M92"/>
  <c r="K93"/>
  <c r="L93"/>
  <c r="M93"/>
  <c r="K94"/>
  <c r="L94"/>
  <c r="M94"/>
  <c r="K76"/>
  <c r="L76"/>
  <c r="M76"/>
  <c r="K55"/>
  <c r="L55"/>
  <c r="M55"/>
  <c r="K56"/>
  <c r="L56"/>
  <c r="M56"/>
  <c r="K57"/>
  <c r="L57"/>
  <c r="M57"/>
  <c r="K58"/>
  <c r="L58"/>
  <c r="M58"/>
  <c r="K59"/>
  <c r="L59"/>
  <c r="M59"/>
  <c r="K60"/>
  <c r="L60"/>
  <c r="M60"/>
  <c r="K61"/>
  <c r="L61"/>
  <c r="M61"/>
  <c r="K62"/>
  <c r="L62"/>
  <c r="M62"/>
  <c r="K63"/>
  <c r="L63"/>
  <c r="M63"/>
  <c r="K64"/>
  <c r="L64"/>
  <c r="M64"/>
  <c r="K65"/>
  <c r="L65"/>
  <c r="M65"/>
  <c r="K66"/>
  <c r="L66"/>
  <c r="M66"/>
  <c r="K67"/>
  <c r="L67"/>
  <c r="M67"/>
  <c r="K68"/>
  <c r="L68"/>
  <c r="M68"/>
  <c r="K69"/>
  <c r="L69"/>
  <c r="M69"/>
  <c r="K70"/>
  <c r="L70"/>
  <c r="M70"/>
  <c r="K71"/>
  <c r="L71"/>
  <c r="M71"/>
  <c r="K72"/>
  <c r="L72"/>
  <c r="M72"/>
  <c r="K54"/>
  <c r="L54"/>
  <c r="M54"/>
  <c r="K28"/>
  <c r="L28"/>
  <c r="M28"/>
  <c r="K29"/>
  <c r="L29"/>
  <c r="M29"/>
  <c r="K30"/>
  <c r="L30"/>
  <c r="M30"/>
  <c r="K31"/>
  <c r="L31"/>
  <c r="M31"/>
  <c r="K32"/>
  <c r="L32"/>
  <c r="M32"/>
  <c r="K33"/>
  <c r="L33"/>
  <c r="M33"/>
  <c r="K34"/>
  <c r="L34"/>
  <c r="M34"/>
  <c r="K35"/>
  <c r="L35"/>
  <c r="M35"/>
  <c r="K36"/>
  <c r="L36"/>
  <c r="M36"/>
  <c r="K37"/>
  <c r="L37"/>
  <c r="M37"/>
  <c r="K38"/>
  <c r="L38"/>
  <c r="M38"/>
  <c r="K39"/>
  <c r="L39"/>
  <c r="M39"/>
  <c r="K40"/>
  <c r="L40"/>
  <c r="M40"/>
  <c r="K41"/>
  <c r="L41"/>
  <c r="M41"/>
  <c r="K42"/>
  <c r="L42"/>
  <c r="M42"/>
  <c r="K43"/>
  <c r="L43"/>
  <c r="M43"/>
  <c r="K44"/>
  <c r="L44"/>
  <c r="M44"/>
  <c r="K45"/>
  <c r="L45"/>
  <c r="M45"/>
  <c r="K46"/>
  <c r="L46"/>
  <c r="M46"/>
  <c r="K47"/>
  <c r="L47"/>
  <c r="M47"/>
  <c r="K48"/>
  <c r="L48"/>
  <c r="M48"/>
  <c r="K49"/>
  <c r="L49"/>
  <c r="M49"/>
  <c r="K27"/>
  <c r="L27"/>
  <c r="M27"/>
  <c r="K13"/>
  <c r="L13"/>
  <c r="M13"/>
  <c r="K14"/>
  <c r="L14"/>
  <c r="M14"/>
  <c r="K15"/>
  <c r="L15"/>
  <c r="M15"/>
  <c r="K16"/>
  <c r="L16"/>
  <c r="M16"/>
  <c r="K17"/>
  <c r="L17"/>
  <c r="M17"/>
  <c r="K18"/>
  <c r="L18"/>
  <c r="M18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12"/>
  <c r="L12"/>
  <c r="M12"/>
  <c r="BH114"/>
  <c r="BH113"/>
  <c r="BH112"/>
  <c r="BH111"/>
  <c r="BH110"/>
  <c r="BH109"/>
  <c r="BH108"/>
  <c r="BH107"/>
  <c r="BH106"/>
  <c r="BH105"/>
  <c r="BH104"/>
  <c r="BH103"/>
  <c r="BH102"/>
  <c r="BH101"/>
  <c r="BH100"/>
  <c r="BH99"/>
  <c r="BH98"/>
  <c r="BH97"/>
  <c r="BH115"/>
  <c r="BH96"/>
  <c r="BC114"/>
  <c r="BC113"/>
  <c r="BC112"/>
  <c r="BC111"/>
  <c r="BC110"/>
  <c r="BC109"/>
  <c r="BC108"/>
  <c r="BC107"/>
  <c r="BC106"/>
  <c r="BC105"/>
  <c r="BC104"/>
  <c r="BC103"/>
  <c r="BC102"/>
  <c r="BC101"/>
  <c r="BC100"/>
  <c r="BC99"/>
  <c r="BC98"/>
  <c r="BC97"/>
  <c r="BC115"/>
  <c r="BC96"/>
  <c r="AX114"/>
  <c r="AX113"/>
  <c r="AX112"/>
  <c r="AX111"/>
  <c r="AX110"/>
  <c r="AX109"/>
  <c r="AX108"/>
  <c r="AX107"/>
  <c r="AX106"/>
  <c r="AX105"/>
  <c r="AX104"/>
  <c r="AX103"/>
  <c r="AX102"/>
  <c r="AX101"/>
  <c r="AX100"/>
  <c r="AX99"/>
  <c r="AX98"/>
  <c r="AX97"/>
  <c r="AX115"/>
  <c r="AX96"/>
  <c r="AS114"/>
  <c r="AS113"/>
  <c r="AS112"/>
  <c r="AS111"/>
  <c r="AS110"/>
  <c r="AS109"/>
  <c r="AS108"/>
  <c r="AS107"/>
  <c r="AS106"/>
  <c r="AS105"/>
  <c r="AS104"/>
  <c r="AS103"/>
  <c r="AS102"/>
  <c r="AS101"/>
  <c r="AS100"/>
  <c r="AS99"/>
  <c r="AS98"/>
  <c r="AS97"/>
  <c r="AS115"/>
  <c r="AS96"/>
  <c r="AN114"/>
  <c r="AN113"/>
  <c r="AN112"/>
  <c r="AN111"/>
  <c r="AN110"/>
  <c r="AN109"/>
  <c r="AN108"/>
  <c r="AN107"/>
  <c r="AN106"/>
  <c r="AN105"/>
  <c r="AN104"/>
  <c r="AN103"/>
  <c r="AN102"/>
  <c r="AN101"/>
  <c r="AN100"/>
  <c r="AN99"/>
  <c r="AN98"/>
  <c r="AN97"/>
  <c r="AN115"/>
  <c r="AN96"/>
  <c r="AI114"/>
  <c r="AI113"/>
  <c r="AI112"/>
  <c r="AI111"/>
  <c r="AI110"/>
  <c r="AI109"/>
  <c r="AI108"/>
  <c r="AI107"/>
  <c r="AI106"/>
  <c r="AI105"/>
  <c r="AI104"/>
  <c r="AI103"/>
  <c r="AI102"/>
  <c r="AI101"/>
  <c r="AI100"/>
  <c r="AI99"/>
  <c r="AI98"/>
  <c r="AI97"/>
  <c r="AI115"/>
  <c r="AI96"/>
  <c r="AD114"/>
  <c r="AD113"/>
  <c r="AD112"/>
  <c r="AD111"/>
  <c r="AD110"/>
  <c r="AD109"/>
  <c r="AD108"/>
  <c r="AD107"/>
  <c r="AD106"/>
  <c r="AD105"/>
  <c r="AD104"/>
  <c r="AD103"/>
  <c r="AD102"/>
  <c r="AD101"/>
  <c r="AD100"/>
  <c r="AD99"/>
  <c r="AD98"/>
  <c r="AD97"/>
  <c r="AD96"/>
  <c r="Y114"/>
  <c r="Y113"/>
  <c r="J113"/>
  <c r="Y112"/>
  <c r="Y111"/>
  <c r="Y110"/>
  <c r="Y109"/>
  <c r="Y108"/>
  <c r="Y107"/>
  <c r="Y106"/>
  <c r="Y105"/>
  <c r="J105"/>
  <c r="Y104"/>
  <c r="Y103"/>
  <c r="Y102"/>
  <c r="Y101"/>
  <c r="Y100"/>
  <c r="Y99"/>
  <c r="Y98"/>
  <c r="Y97"/>
  <c r="J97"/>
  <c r="Y96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115"/>
  <c r="T96"/>
  <c r="O97"/>
  <c r="O98"/>
  <c r="J98"/>
  <c r="O99"/>
  <c r="O100"/>
  <c r="J100"/>
  <c r="O101"/>
  <c r="O102"/>
  <c r="J102"/>
  <c r="O103"/>
  <c r="O104"/>
  <c r="J104"/>
  <c r="O105"/>
  <c r="O106"/>
  <c r="J106"/>
  <c r="O107"/>
  <c r="O108"/>
  <c r="J108"/>
  <c r="O109"/>
  <c r="O110"/>
  <c r="J110"/>
  <c r="O111"/>
  <c r="O112"/>
  <c r="J112"/>
  <c r="O113"/>
  <c r="O114"/>
  <c r="O96"/>
  <c r="BH94"/>
  <c r="BH93"/>
  <c r="BH92"/>
  <c r="BH91"/>
  <c r="BH90"/>
  <c r="BH89"/>
  <c r="BH88"/>
  <c r="BH87"/>
  <c r="BH86"/>
  <c r="BH85"/>
  <c r="BH84"/>
  <c r="BH83"/>
  <c r="BH82"/>
  <c r="BH81"/>
  <c r="BH80"/>
  <c r="BH79"/>
  <c r="BH78"/>
  <c r="BH77"/>
  <c r="BH76"/>
  <c r="BC94"/>
  <c r="BC93"/>
  <c r="BC92"/>
  <c r="BC91"/>
  <c r="BC90"/>
  <c r="BC89"/>
  <c r="BC88"/>
  <c r="BC87"/>
  <c r="BC86"/>
  <c r="BC85"/>
  <c r="BC84"/>
  <c r="BC83"/>
  <c r="BC82"/>
  <c r="BC81"/>
  <c r="BC80"/>
  <c r="BC79"/>
  <c r="BC78"/>
  <c r="BC77"/>
  <c r="BC76"/>
  <c r="AX94"/>
  <c r="AX93"/>
  <c r="AX92"/>
  <c r="AX91"/>
  <c r="AX90"/>
  <c r="AX89"/>
  <c r="AX88"/>
  <c r="AX87"/>
  <c r="AX86"/>
  <c r="AX85"/>
  <c r="AX84"/>
  <c r="AX83"/>
  <c r="AX82"/>
  <c r="AX81"/>
  <c r="AX80"/>
  <c r="AX79"/>
  <c r="AX78"/>
  <c r="AX77"/>
  <c r="AX76"/>
  <c r="AS94"/>
  <c r="AS93"/>
  <c r="AS92"/>
  <c r="AS91"/>
  <c r="AS90"/>
  <c r="AS89"/>
  <c r="AS88"/>
  <c r="AS87"/>
  <c r="AS86"/>
  <c r="AS85"/>
  <c r="AS84"/>
  <c r="AS83"/>
  <c r="AS82"/>
  <c r="AS81"/>
  <c r="AS80"/>
  <c r="AS79"/>
  <c r="AS78"/>
  <c r="AS77"/>
  <c r="AS76"/>
  <c r="AN94"/>
  <c r="AN93"/>
  <c r="AN92"/>
  <c r="AN91"/>
  <c r="AN90"/>
  <c r="AN89"/>
  <c r="AN88"/>
  <c r="AN87"/>
  <c r="AN86"/>
  <c r="AN85"/>
  <c r="AN84"/>
  <c r="AN83"/>
  <c r="AN82"/>
  <c r="AN81"/>
  <c r="AN80"/>
  <c r="AN79"/>
  <c r="AN78"/>
  <c r="AN77"/>
  <c r="AN76"/>
  <c r="AI94"/>
  <c r="AI93"/>
  <c r="AI92"/>
  <c r="AI91"/>
  <c r="AI90"/>
  <c r="AI89"/>
  <c r="AI88"/>
  <c r="AI87"/>
  <c r="AI86"/>
  <c r="AI85"/>
  <c r="AI84"/>
  <c r="AI83"/>
  <c r="AI82"/>
  <c r="AI81"/>
  <c r="AI80"/>
  <c r="AI79"/>
  <c r="AI78"/>
  <c r="AI77"/>
  <c r="AI76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Y94"/>
  <c r="Y93"/>
  <c r="J93"/>
  <c r="Y92"/>
  <c r="Y91"/>
  <c r="Y90"/>
  <c r="Y89"/>
  <c r="Y88"/>
  <c r="Y87"/>
  <c r="Y86"/>
  <c r="Y85"/>
  <c r="J85"/>
  <c r="Y84"/>
  <c r="Y83"/>
  <c r="Y82"/>
  <c r="Y81"/>
  <c r="Y80"/>
  <c r="Y79"/>
  <c r="Y78"/>
  <c r="Y77"/>
  <c r="J77"/>
  <c r="Y76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O77"/>
  <c r="O78"/>
  <c r="J78"/>
  <c r="O79"/>
  <c r="O80"/>
  <c r="J80"/>
  <c r="O81"/>
  <c r="O82"/>
  <c r="J82"/>
  <c r="O83"/>
  <c r="O84"/>
  <c r="J84"/>
  <c r="O85"/>
  <c r="O86"/>
  <c r="J86"/>
  <c r="O87"/>
  <c r="O88"/>
  <c r="J88"/>
  <c r="O89"/>
  <c r="O90"/>
  <c r="J90"/>
  <c r="O91"/>
  <c r="O92"/>
  <c r="J92"/>
  <c r="O93"/>
  <c r="O94"/>
  <c r="O76"/>
  <c r="BH72"/>
  <c r="BH71"/>
  <c r="BH70"/>
  <c r="BH69"/>
  <c r="BH68"/>
  <c r="BH67"/>
  <c r="BH66"/>
  <c r="BH65"/>
  <c r="BH64"/>
  <c r="BH63"/>
  <c r="BH62"/>
  <c r="BH61"/>
  <c r="BH60"/>
  <c r="BH59"/>
  <c r="BH58"/>
  <c r="BH57"/>
  <c r="BH56"/>
  <c r="BH55"/>
  <c r="BH54"/>
  <c r="BC72"/>
  <c r="BC71"/>
  <c r="BC70"/>
  <c r="BC69"/>
  <c r="BC68"/>
  <c r="BC67"/>
  <c r="BC66"/>
  <c r="BC65"/>
  <c r="BC64"/>
  <c r="BC63"/>
  <c r="BC62"/>
  <c r="BC61"/>
  <c r="BC60"/>
  <c r="BC59"/>
  <c r="BC58"/>
  <c r="BC57"/>
  <c r="BC56"/>
  <c r="BC55"/>
  <c r="BC73"/>
  <c r="BC54"/>
  <c r="AX72"/>
  <c r="AX71"/>
  <c r="AX70"/>
  <c r="AX69"/>
  <c r="AX68"/>
  <c r="AX67"/>
  <c r="AX66"/>
  <c r="AX65"/>
  <c r="AX64"/>
  <c r="AX63"/>
  <c r="AX62"/>
  <c r="AX61"/>
  <c r="AX60"/>
  <c r="AX59"/>
  <c r="AX58"/>
  <c r="AX57"/>
  <c r="AX56"/>
  <c r="AX55"/>
  <c r="AX54"/>
  <c r="AS72"/>
  <c r="AS71"/>
  <c r="AS70"/>
  <c r="AS69"/>
  <c r="AS68"/>
  <c r="AS67"/>
  <c r="AS66"/>
  <c r="AS65"/>
  <c r="AS64"/>
  <c r="AS63"/>
  <c r="AS62"/>
  <c r="AS61"/>
  <c r="AS60"/>
  <c r="AS59"/>
  <c r="AS58"/>
  <c r="AS57"/>
  <c r="AS56"/>
  <c r="AS55"/>
  <c r="AS73"/>
  <c r="AS54"/>
  <c r="AM72"/>
  <c r="AM71"/>
  <c r="AM70"/>
  <c r="AM69"/>
  <c r="AM68"/>
  <c r="AM67"/>
  <c r="AM66"/>
  <c r="AM65"/>
  <c r="AM64"/>
  <c r="AM63"/>
  <c r="AM62"/>
  <c r="AM61"/>
  <c r="AM60"/>
  <c r="AM59"/>
  <c r="AM58"/>
  <c r="AM57"/>
  <c r="AM56"/>
  <c r="AM55"/>
  <c r="AM73"/>
  <c r="AM54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Y72"/>
  <c r="Y71"/>
  <c r="J71"/>
  <c r="Y70"/>
  <c r="Y69"/>
  <c r="Y68"/>
  <c r="Y67"/>
  <c r="Y66"/>
  <c r="Y65"/>
  <c r="Y64"/>
  <c r="Y63"/>
  <c r="J63"/>
  <c r="Y62"/>
  <c r="Y61"/>
  <c r="Y60"/>
  <c r="Y59"/>
  <c r="Y58"/>
  <c r="Y57"/>
  <c r="Y56"/>
  <c r="Y55"/>
  <c r="J55"/>
  <c r="Y54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73"/>
  <c r="T54"/>
  <c r="O55"/>
  <c r="O56"/>
  <c r="J56"/>
  <c r="O57"/>
  <c r="O58"/>
  <c r="J58"/>
  <c r="O59"/>
  <c r="O60"/>
  <c r="J60"/>
  <c r="O61"/>
  <c r="O62"/>
  <c r="J62"/>
  <c r="O63"/>
  <c r="O64"/>
  <c r="J64"/>
  <c r="O65"/>
  <c r="O66"/>
  <c r="J66"/>
  <c r="O67"/>
  <c r="O68"/>
  <c r="J68"/>
  <c r="O69"/>
  <c r="O70"/>
  <c r="J70"/>
  <c r="O71"/>
  <c r="O72"/>
  <c r="J72"/>
  <c r="O54"/>
  <c r="BH49"/>
  <c r="BH48"/>
  <c r="BH47"/>
  <c r="BH46"/>
  <c r="BH45"/>
  <c r="BH44"/>
  <c r="BH43"/>
  <c r="BH42"/>
  <c r="BH41"/>
  <c r="BH40"/>
  <c r="BH39"/>
  <c r="BH38"/>
  <c r="BH37"/>
  <c r="BH36"/>
  <c r="BH35"/>
  <c r="BH34"/>
  <c r="BH33"/>
  <c r="BH32"/>
  <c r="BH31"/>
  <c r="BH30"/>
  <c r="BH29"/>
  <c r="BH28"/>
  <c r="BH50"/>
  <c r="BH27"/>
  <c r="BC49"/>
  <c r="BC48"/>
  <c r="BC47"/>
  <c r="BC46"/>
  <c r="BC45"/>
  <c r="BC44"/>
  <c r="BC43"/>
  <c r="BC42"/>
  <c r="BC41"/>
  <c r="BC40"/>
  <c r="BC39"/>
  <c r="BC38"/>
  <c r="BC37"/>
  <c r="BC36"/>
  <c r="BC35"/>
  <c r="BC34"/>
  <c r="BC33"/>
  <c r="BC32"/>
  <c r="BC31"/>
  <c r="BC30"/>
  <c r="BC29"/>
  <c r="BC28"/>
  <c r="BC50"/>
  <c r="BC27"/>
  <c r="AX49"/>
  <c r="AX48"/>
  <c r="AX47"/>
  <c r="AX46"/>
  <c r="AX45"/>
  <c r="AX44"/>
  <c r="AX43"/>
  <c r="AX42"/>
  <c r="AX41"/>
  <c r="AX40"/>
  <c r="AX39"/>
  <c r="AX38"/>
  <c r="AX37"/>
  <c r="AX36"/>
  <c r="AX35"/>
  <c r="AX34"/>
  <c r="AX33"/>
  <c r="AX32"/>
  <c r="AX31"/>
  <c r="AX30"/>
  <c r="AX29"/>
  <c r="AX28"/>
  <c r="AX50"/>
  <c r="AX27"/>
  <c r="AS49"/>
  <c r="AS48"/>
  <c r="AS47"/>
  <c r="AS46"/>
  <c r="AS45"/>
  <c r="AS44"/>
  <c r="AS43"/>
  <c r="AS42"/>
  <c r="AS41"/>
  <c r="AS40"/>
  <c r="AS39"/>
  <c r="AS38"/>
  <c r="AS37"/>
  <c r="AS36"/>
  <c r="AS35"/>
  <c r="AS34"/>
  <c r="AS33"/>
  <c r="AS32"/>
  <c r="AS31"/>
  <c r="AS30"/>
  <c r="AS29"/>
  <c r="AS28"/>
  <c r="AS50"/>
  <c r="AS27"/>
  <c r="AN49"/>
  <c r="AN48"/>
  <c r="AN47"/>
  <c r="AN46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50"/>
  <c r="AN27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50"/>
  <c r="AI27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50"/>
  <c r="AD27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50"/>
  <c r="Y27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J45"/>
  <c r="O46"/>
  <c r="O47"/>
  <c r="J47"/>
  <c r="O48"/>
  <c r="O49"/>
  <c r="J49"/>
  <c r="O27"/>
  <c r="BH24"/>
  <c r="BH23"/>
  <c r="BH22"/>
  <c r="BH21"/>
  <c r="BH20"/>
  <c r="BH19"/>
  <c r="BH18"/>
  <c r="BH17"/>
  <c r="BH16"/>
  <c r="BH15"/>
  <c r="BH14"/>
  <c r="BH13"/>
  <c r="BH12"/>
  <c r="BC24"/>
  <c r="BC23"/>
  <c r="BC22"/>
  <c r="BC21"/>
  <c r="BC20"/>
  <c r="BC19"/>
  <c r="BC18"/>
  <c r="BC17"/>
  <c r="BC16"/>
  <c r="BC15"/>
  <c r="BC14"/>
  <c r="BC13"/>
  <c r="BC12"/>
  <c r="AX24"/>
  <c r="AX23"/>
  <c r="AX22"/>
  <c r="AX21"/>
  <c r="AX20"/>
  <c r="AX19"/>
  <c r="AX18"/>
  <c r="AX17"/>
  <c r="AX16"/>
  <c r="AX15"/>
  <c r="AX14"/>
  <c r="AX13"/>
  <c r="AX12"/>
  <c r="AS24"/>
  <c r="AS23"/>
  <c r="AS22"/>
  <c r="AS21"/>
  <c r="AS20"/>
  <c r="AS19"/>
  <c r="AS18"/>
  <c r="AS17"/>
  <c r="AS16"/>
  <c r="AS15"/>
  <c r="AS14"/>
  <c r="AS13"/>
  <c r="AS12"/>
  <c r="AN13"/>
  <c r="AN14"/>
  <c r="AN15"/>
  <c r="AN16"/>
  <c r="AN17"/>
  <c r="AN18"/>
  <c r="AN19"/>
  <c r="AN20"/>
  <c r="AN21"/>
  <c r="AN22"/>
  <c r="AN23"/>
  <c r="AN24"/>
  <c r="AN12"/>
  <c r="AI13"/>
  <c r="AI14"/>
  <c r="AI15"/>
  <c r="AI16"/>
  <c r="AI17"/>
  <c r="AI18"/>
  <c r="AI19"/>
  <c r="AI20"/>
  <c r="AI21"/>
  <c r="AI22"/>
  <c r="AI23"/>
  <c r="AI24"/>
  <c r="AI12"/>
  <c r="AD13"/>
  <c r="AD14"/>
  <c r="AD15"/>
  <c r="AD16"/>
  <c r="AD17"/>
  <c r="AD18"/>
  <c r="AD19"/>
  <c r="AD20"/>
  <c r="AD21"/>
  <c r="AD22"/>
  <c r="AD23"/>
  <c r="AD24"/>
  <c r="AD12"/>
  <c r="Y13"/>
  <c r="Y14"/>
  <c r="Y15"/>
  <c r="Y16"/>
  <c r="Y17"/>
  <c r="Y18"/>
  <c r="Y19"/>
  <c r="Y20"/>
  <c r="Y21"/>
  <c r="Y22"/>
  <c r="Y23"/>
  <c r="Y24"/>
  <c r="Y12"/>
  <c r="T13"/>
  <c r="T14"/>
  <c r="T15"/>
  <c r="T16"/>
  <c r="T17"/>
  <c r="T18"/>
  <c r="T19"/>
  <c r="T20"/>
  <c r="T21"/>
  <c r="T22"/>
  <c r="T23"/>
  <c r="T24"/>
  <c r="T12"/>
  <c r="O13"/>
  <c r="O14"/>
  <c r="O15"/>
  <c r="O16"/>
  <c r="O17"/>
  <c r="O18"/>
  <c r="O19"/>
  <c r="O20"/>
  <c r="O21"/>
  <c r="O22"/>
  <c r="O23"/>
  <c r="O24"/>
  <c r="O12"/>
  <c r="H25"/>
  <c r="I45"/>
  <c r="I46"/>
  <c r="I47"/>
  <c r="I34" i="17"/>
  <c r="H115" i="7"/>
  <c r="I51" i="17"/>
  <c r="I52"/>
  <c r="I53"/>
  <c r="I54"/>
  <c r="I41"/>
  <c r="I42"/>
  <c r="I43"/>
  <c r="I44"/>
  <c r="I19"/>
  <c r="I20"/>
  <c r="I21"/>
  <c r="I22"/>
  <c r="I23"/>
  <c r="I24"/>
  <c r="I25"/>
  <c r="I26"/>
  <c r="I27"/>
  <c r="I14"/>
  <c r="I16"/>
  <c r="I97" i="7"/>
  <c r="I98"/>
  <c r="I99"/>
  <c r="I100"/>
  <c r="I101"/>
  <c r="J101"/>
  <c r="I102"/>
  <c r="I103"/>
  <c r="I104"/>
  <c r="I105"/>
  <c r="I106"/>
  <c r="I107"/>
  <c r="I108"/>
  <c r="I109"/>
  <c r="J109"/>
  <c r="I110"/>
  <c r="I111"/>
  <c r="I112"/>
  <c r="I113"/>
  <c r="I77"/>
  <c r="I78"/>
  <c r="I79"/>
  <c r="I80"/>
  <c r="I81"/>
  <c r="J81"/>
  <c r="I82"/>
  <c r="I83"/>
  <c r="I84"/>
  <c r="I85"/>
  <c r="I86"/>
  <c r="I87"/>
  <c r="I88"/>
  <c r="I89"/>
  <c r="J89"/>
  <c r="I90"/>
  <c r="I91"/>
  <c r="I92"/>
  <c r="I55"/>
  <c r="I56"/>
  <c r="I57"/>
  <c r="I58"/>
  <c r="I59"/>
  <c r="J59"/>
  <c r="I60"/>
  <c r="I61"/>
  <c r="I62"/>
  <c r="I63"/>
  <c r="I64"/>
  <c r="I65"/>
  <c r="I66"/>
  <c r="I67"/>
  <c r="J67"/>
  <c r="I68"/>
  <c r="I69"/>
  <c r="I70"/>
  <c r="I28"/>
  <c r="I29"/>
  <c r="J29"/>
  <c r="I30"/>
  <c r="I31"/>
  <c r="J31"/>
  <c r="I32"/>
  <c r="I33"/>
  <c r="J33"/>
  <c r="I34"/>
  <c r="I35"/>
  <c r="J35"/>
  <c r="I36"/>
  <c r="I37"/>
  <c r="J37"/>
  <c r="I38"/>
  <c r="I39"/>
  <c r="J39"/>
  <c r="I40"/>
  <c r="I41"/>
  <c r="J41"/>
  <c r="I42"/>
  <c r="I13"/>
  <c r="J13"/>
  <c r="I14"/>
  <c r="I15"/>
  <c r="J15"/>
  <c r="I16"/>
  <c r="I17"/>
  <c r="J17"/>
  <c r="I18"/>
  <c r="I19"/>
  <c r="J19"/>
  <c r="I20"/>
  <c r="I21"/>
  <c r="J21"/>
  <c r="I22"/>
  <c r="I23"/>
  <c r="J23"/>
  <c r="T62" i="17"/>
  <c r="Y62"/>
  <c r="AD62"/>
  <c r="BC62"/>
  <c r="CL62"/>
  <c r="O62"/>
  <c r="Y63"/>
  <c r="AI63"/>
  <c r="AN63"/>
  <c r="AS63"/>
  <c r="AX63"/>
  <c r="BC63"/>
  <c r="BM63"/>
  <c r="BW63"/>
  <c r="CB63"/>
  <c r="CG63"/>
  <c r="CL63"/>
  <c r="O63"/>
  <c r="X57"/>
  <c r="AC57"/>
  <c r="AH57"/>
  <c r="AR57"/>
  <c r="AW57"/>
  <c r="BB57"/>
  <c r="BG57"/>
  <c r="BL57"/>
  <c r="BQ57"/>
  <c r="BV57"/>
  <c r="CA57"/>
  <c r="CF57"/>
  <c r="CK57"/>
  <c r="S57"/>
  <c r="I50"/>
  <c r="L17"/>
  <c r="I35"/>
  <c r="I36"/>
  <c r="J114" i="7"/>
  <c r="J96"/>
  <c r="J94"/>
  <c r="J76"/>
  <c r="J54"/>
  <c r="J48"/>
  <c r="J43"/>
  <c r="J12"/>
  <c r="X115"/>
  <c r="AC115"/>
  <c r="AD115"/>
  <c r="AH115"/>
  <c r="AM115"/>
  <c r="AR115"/>
  <c r="AW115"/>
  <c r="BB115"/>
  <c r="BG115"/>
  <c r="BL115"/>
  <c r="S115"/>
  <c r="L115"/>
  <c r="K115"/>
  <c r="I114"/>
  <c r="I96"/>
  <c r="X50"/>
  <c r="AC50"/>
  <c r="AH50"/>
  <c r="AM50"/>
  <c r="AR50"/>
  <c r="AW50"/>
  <c r="BB50"/>
  <c r="BG50"/>
  <c r="BL50"/>
  <c r="S50"/>
  <c r="O50"/>
  <c r="BC121"/>
  <c r="BH121"/>
  <c r="O121"/>
  <c r="BC120"/>
  <c r="BH120"/>
  <c r="O120"/>
  <c r="I93"/>
  <c r="I94"/>
  <c r="I76"/>
  <c r="I71"/>
  <c r="I72"/>
  <c r="I54"/>
  <c r="I43"/>
  <c r="I44"/>
  <c r="I48"/>
  <c r="I49"/>
  <c r="I27"/>
  <c r="I24"/>
  <c r="BL73"/>
  <c r="BH73"/>
  <c r="BG73"/>
  <c r="BB73"/>
  <c r="AX73"/>
  <c r="AW73"/>
  <c r="AR73"/>
  <c r="AN73"/>
  <c r="AI73"/>
  <c r="AH73"/>
  <c r="AD73"/>
  <c r="AC73"/>
  <c r="Y73"/>
  <c r="X73"/>
  <c r="S73"/>
  <c r="CH76"/>
  <c r="CH74"/>
  <c r="E33" i="6"/>
  <c r="E34"/>
  <c r="E35"/>
  <c r="E36"/>
  <c r="I12" i="7"/>
  <c r="B34" i="6"/>
  <c r="B35"/>
  <c r="B36"/>
  <c r="CP45" i="17"/>
  <c r="CK45"/>
  <c r="CF45"/>
  <c r="CA45"/>
  <c r="BV45"/>
  <c r="BQ45"/>
  <c r="BL45"/>
  <c r="BG45"/>
  <c r="BB45"/>
  <c r="AW45"/>
  <c r="AR45"/>
  <c r="AM45"/>
  <c r="AH45"/>
  <c r="AC45"/>
  <c r="Y45"/>
  <c r="X45"/>
  <c r="T45"/>
  <c r="S45"/>
  <c r="O45"/>
  <c r="H45"/>
  <c r="CP37"/>
  <c r="CK37"/>
  <c r="CF37"/>
  <c r="CB37"/>
  <c r="CA37"/>
  <c r="BV37"/>
  <c r="BQ37"/>
  <c r="BL37"/>
  <c r="BG37"/>
  <c r="BB37"/>
  <c r="AW37"/>
  <c r="AR37"/>
  <c r="AN37"/>
  <c r="AM37"/>
  <c r="AH37"/>
  <c r="AC37"/>
  <c r="X37"/>
  <c r="S37"/>
  <c r="H37"/>
  <c r="CP17"/>
  <c r="CL17"/>
  <c r="CK17"/>
  <c r="CF17"/>
  <c r="CA17"/>
  <c r="BV17"/>
  <c r="BQ17"/>
  <c r="BL17"/>
  <c r="BG17"/>
  <c r="BB17"/>
  <c r="AX17"/>
  <c r="AW17"/>
  <c r="AR17"/>
  <c r="AM17"/>
  <c r="AH17"/>
  <c r="AC17"/>
  <c r="Y17"/>
  <c r="X17"/>
  <c r="S17"/>
  <c r="H33" i="6"/>
  <c r="K33"/>
  <c r="N33"/>
  <c r="Q33"/>
  <c r="H34"/>
  <c r="K34"/>
  <c r="N34"/>
  <c r="Q34"/>
  <c r="H35"/>
  <c r="K35"/>
  <c r="N35"/>
  <c r="Q35"/>
  <c r="H36"/>
  <c r="K36"/>
  <c r="N36"/>
  <c r="Q36"/>
  <c r="BM57" i="17"/>
  <c r="BR57"/>
  <c r="I57"/>
  <c r="T37"/>
  <c r="J34"/>
  <c r="BC37"/>
  <c r="BM37"/>
  <c r="BW37"/>
  <c r="CG37"/>
  <c r="CL37"/>
  <c r="CL57"/>
  <c r="CG57"/>
  <c r="CB57"/>
  <c r="J54"/>
  <c r="BW57"/>
  <c r="M45"/>
  <c r="BH57"/>
  <c r="J52"/>
  <c r="BC57"/>
  <c r="BR37"/>
  <c r="BH37"/>
  <c r="B37" i="6"/>
  <c r="E37"/>
  <c r="J14" i="17"/>
  <c r="Y57"/>
  <c r="N53"/>
  <c r="BH17"/>
  <c r="CB17"/>
  <c r="CB38"/>
  <c r="J36"/>
  <c r="N36"/>
  <c r="J24"/>
  <c r="J22"/>
  <c r="N22"/>
  <c r="AI45"/>
  <c r="AN45"/>
  <c r="AN58"/>
  <c r="O57"/>
  <c r="Y37"/>
  <c r="Y38"/>
  <c r="AI37"/>
  <c r="AX37"/>
  <c r="J26"/>
  <c r="N26"/>
  <c r="AD17"/>
  <c r="AS37"/>
  <c r="L37"/>
  <c r="L38"/>
  <c r="K37"/>
  <c r="AN17"/>
  <c r="O17"/>
  <c r="CP58"/>
  <c r="AS45"/>
  <c r="BC45"/>
  <c r="BC58"/>
  <c r="BW45"/>
  <c r="BW58"/>
  <c r="CG45"/>
  <c r="AX45"/>
  <c r="BH45"/>
  <c r="BH58"/>
  <c r="BR45"/>
  <c r="BR58"/>
  <c r="CB45"/>
  <c r="BM45"/>
  <c r="BM58"/>
  <c r="J41"/>
  <c r="CL45"/>
  <c r="CL58"/>
  <c r="AI17"/>
  <c r="AI38"/>
  <c r="AS17"/>
  <c r="BC17"/>
  <c r="BC38"/>
  <c r="BM17"/>
  <c r="BW17"/>
  <c r="CG17"/>
  <c r="M17"/>
  <c r="K17"/>
  <c r="AD37"/>
  <c r="O37"/>
  <c r="O38"/>
  <c r="M37"/>
  <c r="M38"/>
  <c r="J43"/>
  <c r="N43"/>
  <c r="J50"/>
  <c r="K45"/>
  <c r="K58"/>
  <c r="L45"/>
  <c r="AD45"/>
  <c r="AD58"/>
  <c r="J21"/>
  <c r="N21"/>
  <c r="J25"/>
  <c r="N25"/>
  <c r="J35"/>
  <c r="N35"/>
  <c r="J19"/>
  <c r="N19"/>
  <c r="J23"/>
  <c r="N23"/>
  <c r="J27"/>
  <c r="N27"/>
  <c r="J20"/>
  <c r="N20"/>
  <c r="J12"/>
  <c r="N12"/>
  <c r="J16"/>
  <c r="N16"/>
  <c r="T17"/>
  <c r="T38"/>
  <c r="Y115" i="7"/>
  <c r="J99"/>
  <c r="J103"/>
  <c r="J107"/>
  <c r="J111"/>
  <c r="O115"/>
  <c r="J79"/>
  <c r="J83"/>
  <c r="N83"/>
  <c r="J87"/>
  <c r="J91"/>
  <c r="N91"/>
  <c r="J57"/>
  <c r="J61"/>
  <c r="J65"/>
  <c r="J69"/>
  <c r="J28"/>
  <c r="J30"/>
  <c r="J32"/>
  <c r="J34"/>
  <c r="J36"/>
  <c r="J38"/>
  <c r="J40"/>
  <c r="J42"/>
  <c r="J44"/>
  <c r="J46"/>
  <c r="N46"/>
  <c r="T50"/>
  <c r="J27"/>
  <c r="N27"/>
  <c r="J24"/>
  <c r="N24"/>
  <c r="J22"/>
  <c r="N22"/>
  <c r="J20"/>
  <c r="N20"/>
  <c r="J18"/>
  <c r="N18"/>
  <c r="J16"/>
  <c r="J14"/>
  <c r="N14"/>
  <c r="N47"/>
  <c r="N45"/>
  <c r="N113"/>
  <c r="N70"/>
  <c r="N68"/>
  <c r="N66"/>
  <c r="N64"/>
  <c r="N62"/>
  <c r="N60"/>
  <c r="N58"/>
  <c r="N56"/>
  <c r="N111"/>
  <c r="N109"/>
  <c r="N107"/>
  <c r="N105"/>
  <c r="N103"/>
  <c r="N101"/>
  <c r="N99"/>
  <c r="N97"/>
  <c r="M58" i="17"/>
  <c r="N34"/>
  <c r="N112" i="7"/>
  <c r="N110"/>
  <c r="N108"/>
  <c r="N106"/>
  <c r="N104"/>
  <c r="N102"/>
  <c r="N100"/>
  <c r="N98"/>
  <c r="N54" i="17"/>
  <c r="N52"/>
  <c r="N51"/>
  <c r="N44"/>
  <c r="N42"/>
  <c r="N41"/>
  <c r="N24"/>
  <c r="N14"/>
  <c r="I45"/>
  <c r="CK58"/>
  <c r="BQ58"/>
  <c r="AW58"/>
  <c r="H38"/>
  <c r="BG58"/>
  <c r="CA58"/>
  <c r="I17"/>
  <c r="S58"/>
  <c r="CG58"/>
  <c r="CB58"/>
  <c r="AX58"/>
  <c r="AS58"/>
  <c r="AI58"/>
  <c r="Y58"/>
  <c r="T58"/>
  <c r="CF58"/>
  <c r="BV58"/>
  <c r="BL58"/>
  <c r="BB58"/>
  <c r="AR58"/>
  <c r="AM58"/>
  <c r="AH58"/>
  <c r="AC58"/>
  <c r="X58"/>
  <c r="N92" i="7"/>
  <c r="N90"/>
  <c r="N89"/>
  <c r="N88"/>
  <c r="N87"/>
  <c r="N86"/>
  <c r="N85"/>
  <c r="N84"/>
  <c r="N82"/>
  <c r="N81"/>
  <c r="N80"/>
  <c r="N79"/>
  <c r="N78"/>
  <c r="N77"/>
  <c r="N69"/>
  <c r="N67"/>
  <c r="N65"/>
  <c r="N63"/>
  <c r="N61"/>
  <c r="N59"/>
  <c r="N57"/>
  <c r="N55"/>
  <c r="N42"/>
  <c r="N41"/>
  <c r="N40"/>
  <c r="N39"/>
  <c r="N38"/>
  <c r="N37"/>
  <c r="N36"/>
  <c r="N35"/>
  <c r="N34"/>
  <c r="N33"/>
  <c r="N32"/>
  <c r="N31"/>
  <c r="N30"/>
  <c r="N29"/>
  <c r="N28"/>
  <c r="N21"/>
  <c r="N19"/>
  <c r="N17"/>
  <c r="N16"/>
  <c r="N15"/>
  <c r="N13"/>
  <c r="I115"/>
  <c r="I37" i="17"/>
  <c r="O58"/>
  <c r="Q37" i="6"/>
  <c r="K37"/>
  <c r="N37"/>
  <c r="H37"/>
  <c r="J115" i="7"/>
  <c r="T116"/>
  <c r="Y116"/>
  <c r="AD116"/>
  <c r="AI116"/>
  <c r="AN116"/>
  <c r="AS116"/>
  <c r="AX116"/>
  <c r="BC116"/>
  <c r="BH116"/>
  <c r="BL116"/>
  <c r="BG116"/>
  <c r="BB116"/>
  <c r="AW116"/>
  <c r="AR116"/>
  <c r="AM116"/>
  <c r="AH116"/>
  <c r="AC116"/>
  <c r="X116"/>
  <c r="N49"/>
  <c r="N44"/>
  <c r="N43"/>
  <c r="N96"/>
  <c r="N114"/>
  <c r="N72"/>
  <c r="N94"/>
  <c r="N93"/>
  <c r="I73"/>
  <c r="N76"/>
  <c r="N23"/>
  <c r="O73"/>
  <c r="O116"/>
  <c r="N71"/>
  <c r="N54"/>
  <c r="N48"/>
  <c r="X38" i="17"/>
  <c r="AC38"/>
  <c r="AH38"/>
  <c r="AM38"/>
  <c r="AR38"/>
  <c r="AW38"/>
  <c r="BB38"/>
  <c r="BG38"/>
  <c r="BL38"/>
  <c r="BQ38"/>
  <c r="BV38"/>
  <c r="CA38"/>
  <c r="CF38"/>
  <c r="CK38"/>
  <c r="CP38"/>
  <c r="BR38"/>
  <c r="CG38"/>
  <c r="CL38"/>
  <c r="S38"/>
  <c r="AN38"/>
  <c r="AX38"/>
  <c r="BM38"/>
  <c r="M73" i="7"/>
  <c r="L73"/>
  <c r="K73"/>
  <c r="H73"/>
  <c r="AD38" i="17"/>
  <c r="N50"/>
  <c r="BW38"/>
  <c r="BH38"/>
  <c r="L58"/>
  <c r="L59"/>
  <c r="AS38"/>
  <c r="AS60"/>
  <c r="K38"/>
  <c r="K59"/>
  <c r="J45"/>
  <c r="M59"/>
  <c r="J37"/>
  <c r="J17"/>
  <c r="CG59"/>
  <c r="AS59"/>
  <c r="BH60"/>
  <c r="AX60"/>
  <c r="AN60"/>
  <c r="AD60"/>
  <c r="T60"/>
  <c r="I58"/>
  <c r="BM60"/>
  <c r="BC60"/>
  <c r="AI60"/>
  <c r="Y60"/>
  <c r="BM59"/>
  <c r="BC59"/>
  <c r="CL59"/>
  <c r="BR59"/>
  <c r="AX59"/>
  <c r="O59"/>
  <c r="CG60"/>
  <c r="BW60"/>
  <c r="CB59"/>
  <c r="BH59"/>
  <c r="AN59"/>
  <c r="AD59"/>
  <c r="T59"/>
  <c r="N37"/>
  <c r="CL60"/>
  <c r="CB60"/>
  <c r="BR60"/>
  <c r="BW59"/>
  <c r="AI59"/>
  <c r="Y59"/>
  <c r="I38"/>
  <c r="O60"/>
  <c r="J58"/>
  <c r="N45"/>
  <c r="N17"/>
  <c r="N38"/>
  <c r="N115" i="7"/>
  <c r="N12"/>
  <c r="T34" i="6"/>
  <c r="BL25" i="7"/>
  <c r="BL51"/>
  <c r="BH25"/>
  <c r="BH51"/>
  <c r="BG25"/>
  <c r="BG51"/>
  <c r="BC25"/>
  <c r="BC51"/>
  <c r="CH54"/>
  <c r="CH27"/>
  <c r="CH12"/>
  <c r="CH11"/>
  <c r="I116"/>
  <c r="I50"/>
  <c r="I25"/>
  <c r="S116"/>
  <c r="S25"/>
  <c r="S51"/>
  <c r="T25"/>
  <c r="T51"/>
  <c r="T118"/>
  <c r="X25"/>
  <c r="X51"/>
  <c r="T117"/>
  <c r="Y25"/>
  <c r="Y51"/>
  <c r="AC25"/>
  <c r="AC51"/>
  <c r="AD25"/>
  <c r="AD51"/>
  <c r="AH25"/>
  <c r="AH51"/>
  <c r="AI25"/>
  <c r="AI51"/>
  <c r="AM25"/>
  <c r="AM51"/>
  <c r="AN25"/>
  <c r="AN51"/>
  <c r="AR25"/>
  <c r="AR51"/>
  <c r="AS25"/>
  <c r="AS51"/>
  <c r="AW25"/>
  <c r="AW51"/>
  <c r="AX25"/>
  <c r="AX51"/>
  <c r="BB25"/>
  <c r="BB51"/>
  <c r="O25"/>
  <c r="T6"/>
  <c r="C19" i="6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I59" i="17"/>
  <c r="J38"/>
  <c r="J59"/>
  <c r="N58"/>
  <c r="N59"/>
  <c r="O51" i="7"/>
  <c r="O118"/>
  <c r="I51"/>
  <c r="Y6"/>
  <c r="T121"/>
  <c r="T120"/>
  <c r="AX117"/>
  <c r="AS117"/>
  <c r="AN117"/>
  <c r="AI117"/>
  <c r="AD117"/>
  <c r="Y117"/>
  <c r="O117"/>
  <c r="I117"/>
  <c r="BC117"/>
  <c r="BH117"/>
  <c r="AX118"/>
  <c r="AS118"/>
  <c r="AN118"/>
  <c r="AI118"/>
  <c r="AD118"/>
  <c r="Y118"/>
  <c r="BC118"/>
  <c r="BH118"/>
  <c r="N73"/>
  <c r="J73"/>
  <c r="T35" i="6"/>
  <c r="T33"/>
  <c r="T36"/>
  <c r="L50" i="7"/>
  <c r="CH26"/>
  <c r="H50"/>
  <c r="K50"/>
  <c r="M25"/>
  <c r="M50"/>
  <c r="L116"/>
  <c r="CH53"/>
  <c r="H116"/>
  <c r="K25"/>
  <c r="L25"/>
  <c r="M116"/>
  <c r="K116"/>
  <c r="T37" i="6"/>
  <c r="K51" i="7"/>
  <c r="K117"/>
  <c r="M51"/>
  <c r="M117"/>
  <c r="L51"/>
  <c r="L117"/>
  <c r="H51"/>
  <c r="H117"/>
  <c r="AD6"/>
  <c r="Y121"/>
  <c r="Y120"/>
  <c r="N50"/>
  <c r="J50"/>
  <c r="N25"/>
  <c r="J25"/>
  <c r="J116"/>
  <c r="N116"/>
  <c r="N51"/>
  <c r="J51"/>
  <c r="J117"/>
  <c r="N117"/>
  <c r="AI6"/>
  <c r="AD121"/>
  <c r="AD120"/>
  <c r="AN6"/>
  <c r="AI121"/>
  <c r="AI120"/>
  <c r="AS6"/>
  <c r="AN121"/>
  <c r="AN120"/>
  <c r="AX6"/>
  <c r="AS121"/>
  <c r="AS120"/>
  <c r="AX121"/>
  <c r="AX120"/>
  <c r="H58" i="17"/>
  <c r="H59"/>
</calcChain>
</file>

<file path=xl/sharedStrings.xml><?xml version="1.0" encoding="utf-8"?>
<sst xmlns="http://schemas.openxmlformats.org/spreadsheetml/2006/main" count="956" uniqueCount="536">
  <si>
    <t>Семестр</t>
  </si>
  <si>
    <t>Кількість курсових проектів</t>
  </si>
  <si>
    <t>Кількість курсових робіт</t>
  </si>
  <si>
    <t>Кількість заліків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</si>
  <si>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</si>
  <si>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</si>
  <si>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</si>
  <si>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</si>
  <si>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</si>
  <si>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</si>
  <si>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</si>
  <si>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</si>
  <si>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</si>
  <si>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</si>
  <si>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</si>
  <si>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</si>
  <si>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Кількість екзаменів</t>
  </si>
  <si>
    <t>Разом</t>
  </si>
  <si>
    <t>Назва навчальної дисципліни</t>
  </si>
  <si>
    <t>Кількість годин</t>
  </si>
  <si>
    <t>у тому числі:</t>
  </si>
  <si>
    <t>лекції</t>
  </si>
  <si>
    <t>екзамени</t>
  </si>
  <si>
    <t>заліки</t>
  </si>
  <si>
    <t>семестри</t>
  </si>
  <si>
    <t>Форма навчання</t>
  </si>
  <si>
    <t>Галузь знань</t>
  </si>
  <si>
    <t>Аудиторний час, год.</t>
  </si>
  <si>
    <t>Кількість індивідуальних завдань</t>
  </si>
  <si>
    <t>Форма атестації</t>
  </si>
  <si>
    <t>Термін навчання</t>
  </si>
  <si>
    <t>Всього за планом</t>
  </si>
  <si>
    <t>Семестровий контроль</t>
  </si>
  <si>
    <t>Аудиторні</t>
  </si>
  <si>
    <t>Вид практики</t>
  </si>
  <si>
    <t>На базі</t>
  </si>
  <si>
    <t>3 роки 10 місяців</t>
  </si>
  <si>
    <t>ФілософіяУкраїнознав</t>
  </si>
  <si>
    <t>Будівельне виробницт</t>
  </si>
  <si>
    <t>УЕР</t>
  </si>
  <si>
    <t>кредити</t>
  </si>
  <si>
    <t>лабораторні</t>
  </si>
  <si>
    <t>-</t>
  </si>
  <si>
    <t>Керівник навчального відділу</t>
  </si>
  <si>
    <t>Т</t>
  </si>
  <si>
    <t>Кз</t>
  </si>
  <si>
    <t>С</t>
  </si>
  <si>
    <t>К</t>
  </si>
  <si>
    <t>П</t>
  </si>
  <si>
    <t>Д</t>
  </si>
  <si>
    <t>А</t>
  </si>
  <si>
    <t xml:space="preserve">Позначення: </t>
  </si>
  <si>
    <t>Теорет. навчання</t>
  </si>
  <si>
    <t>Практика</t>
  </si>
  <si>
    <t>Контрольні заходи</t>
  </si>
  <si>
    <t>Екзам.сесія</t>
  </si>
  <si>
    <t>Канікули</t>
  </si>
  <si>
    <t>Кваліф. роб.</t>
  </si>
  <si>
    <t>Атестація</t>
  </si>
  <si>
    <t xml:space="preserve"> - Атестація</t>
  </si>
  <si>
    <t>самостійна робота</t>
  </si>
  <si>
    <t>ЗАТВЕРДЖЕНО</t>
  </si>
  <si>
    <t>Вченою радою УДУНТ</t>
  </si>
  <si>
    <t xml:space="preserve">Український державний університет </t>
  </si>
  <si>
    <t>науки і технологій</t>
  </si>
  <si>
    <t>денна</t>
  </si>
  <si>
    <t>МІНІСТЕРСТВО ОСВІТИ І НАУКИ УКРАЇНИ</t>
  </si>
  <si>
    <t xml:space="preserve">Освітній рівень </t>
  </si>
  <si>
    <t>І . ГРАФІК НАВЧАЛЬНОГО ПРОЦЕСУ</t>
  </si>
  <si>
    <t>ІІ. ЗВЕДЕНІ ДАНІ ПРО БЮДЖЕТ ЧАСУ (в тижнях)</t>
  </si>
  <si>
    <t>Кваліфікаційна робота</t>
  </si>
  <si>
    <t>Спеціальність</t>
  </si>
  <si>
    <t>Кредитів ECTS</t>
  </si>
  <si>
    <t>I рік навчання</t>
  </si>
  <si>
    <t>II рік навчання</t>
  </si>
  <si>
    <t>III рік навчання</t>
  </si>
  <si>
    <t>IV рік навчання</t>
  </si>
  <si>
    <t>V рік навчання</t>
  </si>
  <si>
    <t>V</t>
  </si>
  <si>
    <t>практичні (семінарські)</t>
  </si>
  <si>
    <t>Спеціалізація (за наявності)</t>
  </si>
  <si>
    <t>Другий магістерський</t>
  </si>
  <si>
    <t>2 роки 10 місяців</t>
  </si>
  <si>
    <t>1 рік 5 місяців</t>
  </si>
  <si>
    <t>заочна</t>
  </si>
  <si>
    <t>Н</t>
  </si>
  <si>
    <t>Наст.сесія</t>
  </si>
  <si>
    <t>Рік навчання</t>
  </si>
  <si>
    <t>Розподіл аудиторних годин та кредитів по роках навчання і семестрах</t>
  </si>
  <si>
    <t>2)</t>
  </si>
  <si>
    <t>для планів денної форми навчання</t>
  </si>
  <si>
    <t>для планів заочної форми навчання</t>
  </si>
  <si>
    <t>3)</t>
  </si>
  <si>
    <t>для планів  кафедри Військової підготовки спеціалістів Державної спеціальної служби транспорту</t>
  </si>
  <si>
    <t>Начальник кафедри Військової підготовки спеціалістів
Державної спеціальної служби транспорту</t>
  </si>
  <si>
    <t>ІІ рік навчання</t>
  </si>
  <si>
    <t>кредит</t>
  </si>
  <si>
    <t>На основі</t>
  </si>
  <si>
    <t>Рік вступу</t>
  </si>
  <si>
    <t>Рівень вищої освіти</t>
  </si>
  <si>
    <t>Теоретичне 
навчання
(настановча сесія)</t>
  </si>
  <si>
    <t>Кваліфікаційний екзамен</t>
  </si>
  <si>
    <t>Захист кваліфікаційної роботи</t>
  </si>
  <si>
    <t>Єдиний державний кваліфікаційний іспит</t>
  </si>
  <si>
    <t>ОК1.1</t>
  </si>
  <si>
    <t>ОК1.2</t>
  </si>
  <si>
    <t>ВК1.1</t>
  </si>
  <si>
    <t>ВК1.2</t>
  </si>
  <si>
    <t>ОК2.1</t>
  </si>
  <si>
    <t>ОК2.2</t>
  </si>
  <si>
    <t>ВК2.1</t>
  </si>
  <si>
    <t>ВК2.2</t>
  </si>
  <si>
    <t>проєкти</t>
  </si>
  <si>
    <t>роботи</t>
  </si>
  <si>
    <t xml:space="preserve">Курсові </t>
  </si>
  <si>
    <t>Декан факультету ______________________</t>
  </si>
  <si>
    <t>Гарант освітньо-професійної (освітньо-наукової) програми</t>
  </si>
  <si>
    <t>Завідувач(і) кафедри _____________________</t>
  </si>
  <si>
    <t>Код</t>
  </si>
  <si>
    <t>Кількість тижнів</t>
  </si>
  <si>
    <t>Контрольні заходи
та екзаменаційна
сесія</t>
  </si>
  <si>
    <t>IІІ. ПРАКТИКА</t>
  </si>
  <si>
    <t>ІV. АТЕСТАЦІЯ</t>
  </si>
  <si>
    <t>повної загальної середної освіти</t>
  </si>
  <si>
    <t>молодшого бакалавра</t>
  </si>
  <si>
    <t>бакалавра</t>
  </si>
  <si>
    <t>Перший бакалаврський</t>
  </si>
  <si>
    <t>Програма</t>
  </si>
  <si>
    <t>Освітньо-професійна програма</t>
  </si>
  <si>
    <t>Освітньо-наукова програма</t>
  </si>
  <si>
    <t>Разом за циклом загальної підготовки</t>
  </si>
  <si>
    <t>Разом за циклом фахової підготовки</t>
  </si>
  <si>
    <t>Обов'язкові компоненти</t>
  </si>
  <si>
    <t>Цикл загальної підготовки</t>
  </si>
  <si>
    <t>Цикл фахової підготовки</t>
  </si>
  <si>
    <t>Загальний обсяг обов'язкових компонентів</t>
  </si>
  <si>
    <t>Вибіркові компоненти</t>
  </si>
  <si>
    <t>Навчальна практика (за наявності)</t>
  </si>
  <si>
    <t>Виробнича практика (за наявності)</t>
  </si>
  <si>
    <t>Переддипломна практика (за наявності)</t>
  </si>
  <si>
    <t>Кваліфікаційна робота/Атестаційний екзамен</t>
  </si>
  <si>
    <t>Загальний обсяг вибіркових компонентів</t>
  </si>
  <si>
    <t>Дисципліна 1</t>
  </si>
  <si>
    <t>Дисципліна 2</t>
  </si>
  <si>
    <t>Дисципліна 13</t>
  </si>
  <si>
    <t>Дисципліна 14</t>
  </si>
  <si>
    <t>ОК2.3</t>
  </si>
  <si>
    <t>Дисципліна 15</t>
  </si>
  <si>
    <t>ОК2.13</t>
  </si>
  <si>
    <t>ОК2.14</t>
  </si>
  <si>
    <t>ОК2.15</t>
  </si>
  <si>
    <t>ОК2.16</t>
  </si>
  <si>
    <t>Вибіркова дисципліна 2.1 спеціального каталогу</t>
  </si>
  <si>
    <t>Вибіркова дисципліна 2.2 спеціального каталогу</t>
  </si>
  <si>
    <t xml:space="preserve">Загальний обсяг освітньої програми </t>
  </si>
  <si>
    <t>V. НАВЧАЛЬНИЙ ПЛАН</t>
  </si>
  <si>
    <t>Кількість аудиторних годин на тиждень</t>
  </si>
  <si>
    <t>(Ім'я ПРІЗВИЩЕ)</t>
  </si>
  <si>
    <t>(Підпис)</t>
  </si>
  <si>
    <t>1)</t>
  </si>
  <si>
    <t>години</t>
  </si>
  <si>
    <t>Код освітнього компоненту
за освітньою програмою</t>
  </si>
  <si>
    <t>Порядковий номер компонента спеціального каталогу</t>
  </si>
  <si>
    <t>Назви вибіркових фахових компонентів спеціального каталогу</t>
  </si>
  <si>
    <t>ВК2.3</t>
  </si>
  <si>
    <t>Вибіркова дисципліна 2.3 спеціального каталогу</t>
  </si>
  <si>
    <t>ВК3.1</t>
  </si>
  <si>
    <t>ВК3.2</t>
  </si>
  <si>
    <t>Вибірковий блок фахових компонентів практичного профілю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</si>
  <si>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</si>
  <si>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</si>
  <si>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</si>
  <si>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</si>
  <si>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</si>
  <si>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</si>
  <si>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</si>
  <si>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</si>
  <si>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</si>
  <si>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</si>
  <si>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</si>
  <si>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</si>
  <si>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17</t>
  </si>
  <si>
    <t>18</t>
  </si>
  <si>
    <t>19</t>
  </si>
  <si>
    <t>20</t>
  </si>
  <si>
    <t>Розрахунково-графічні
роботи</t>
  </si>
  <si>
    <t>4 роки 10 місяців</t>
  </si>
  <si>
    <t>Атестаційний іспит</t>
  </si>
  <si>
    <t>ПОГОДЖЕНО:</t>
  </si>
  <si>
    <t>Освітня кваліфікація</t>
  </si>
  <si>
    <r>
      <t>Вибірковий блок фахових компонентів практичного профілю (</t>
    </r>
    <r>
      <rPr>
        <b/>
        <i/>
        <sz val="11"/>
        <rFont val="Times New Roman"/>
        <family val="1"/>
        <charset val="204"/>
      </rPr>
      <t>назва</t>
    </r>
    <r>
      <rPr>
        <b/>
        <sz val="11"/>
        <rFont val="Times New Roman"/>
        <family val="1"/>
        <charset val="204"/>
      </rPr>
      <t>) - за наявності блоку</t>
    </r>
  </si>
  <si>
    <t>Вибірковий блок фахових компонентів практичного профілю (назва) - за наявності блоку</t>
  </si>
  <si>
    <t xml:space="preserve">Вибіркова дисципліна 2.1 </t>
  </si>
  <si>
    <t xml:space="preserve">Вибіркова дисципліна 3.1 </t>
  </si>
  <si>
    <t>Вибіркова дисципліна 1.1 загального каталогу</t>
  </si>
  <si>
    <t xml:space="preserve">роботи </t>
  </si>
  <si>
    <t>Курсові</t>
  </si>
  <si>
    <t>Загальний обсяг освітньої програми</t>
  </si>
  <si>
    <t>ОК1.3</t>
  </si>
  <si>
    <t>ОК1.4</t>
  </si>
  <si>
    <t>ОК1.5</t>
  </si>
  <si>
    <t>ОК1.6</t>
  </si>
  <si>
    <t>ОК1.7</t>
  </si>
  <si>
    <t>ОК1.8</t>
  </si>
  <si>
    <t>ОК1.9</t>
  </si>
  <si>
    <t>ОК1.10</t>
  </si>
  <si>
    <t>ОК1.11</t>
  </si>
  <si>
    <t>ОК1.12</t>
  </si>
  <si>
    <t>Дисципліна 3</t>
  </si>
  <si>
    <t>Дисципліна 4</t>
  </si>
  <si>
    <t>Дисципліна 5</t>
  </si>
  <si>
    <t>Дисципліна 6</t>
  </si>
  <si>
    <t>Дисципліна 7</t>
  </si>
  <si>
    <t>Дисципліна 8</t>
  </si>
  <si>
    <t>Дисципліна 9</t>
  </si>
  <si>
    <t>Дисципліна 10</t>
  </si>
  <si>
    <t>Дисципліна 11</t>
  </si>
  <si>
    <t>Дисципліна 12</t>
  </si>
  <si>
    <t>ОК2.4</t>
  </si>
  <si>
    <t>ОК2.5</t>
  </si>
  <si>
    <t>ОК2.6</t>
  </si>
  <si>
    <t>ОК2.7</t>
  </si>
  <si>
    <t>ОК2.8</t>
  </si>
  <si>
    <t>ОК2.9</t>
  </si>
  <si>
    <t>ОК2.10</t>
  </si>
  <si>
    <t>ОК2.11</t>
  </si>
  <si>
    <t>ОК2.12</t>
  </si>
  <si>
    <t>Дисципліна 16</t>
  </si>
  <si>
    <t>Дисципліна 17</t>
  </si>
  <si>
    <t>Дисципліна 18</t>
  </si>
  <si>
    <t>Дисципліна 19</t>
  </si>
  <si>
    <t>Дисципліна 20</t>
  </si>
  <si>
    <t>Дисципліна 21</t>
  </si>
  <si>
    <t>Дисципліна 22</t>
  </si>
  <si>
    <t>Дисципліна 23</t>
  </si>
  <si>
    <t>Дисципліна 24</t>
  </si>
  <si>
    <t>Дисципліна 25</t>
  </si>
  <si>
    <t>Дисципліна 26</t>
  </si>
  <si>
    <t>Дисципліна 27</t>
  </si>
  <si>
    <t>Дисципліна 28</t>
  </si>
  <si>
    <t>ВК1.3</t>
  </si>
  <si>
    <t>ВК1.4</t>
  </si>
  <si>
    <t>ВК1.5</t>
  </si>
  <si>
    <t>ВК1.6</t>
  </si>
  <si>
    <t>ВК1.7</t>
  </si>
  <si>
    <t>ВК1.8</t>
  </si>
  <si>
    <t>ВК1.9</t>
  </si>
  <si>
    <t>ВК1.10</t>
  </si>
  <si>
    <t>ВК1.11</t>
  </si>
  <si>
    <t>ВК1.12</t>
  </si>
  <si>
    <t>ВК1.13</t>
  </si>
  <si>
    <t>ВК1.14</t>
  </si>
  <si>
    <t>ВК1.15</t>
  </si>
  <si>
    <t>ВК1.16</t>
  </si>
  <si>
    <t>ВК1.17</t>
  </si>
  <si>
    <t>ВК1.18</t>
  </si>
  <si>
    <t>Вибіркова дисципліна 2.2</t>
  </si>
  <si>
    <t>Вибіркова дисципліна 2.3</t>
  </si>
  <si>
    <t>ВК2.4</t>
  </si>
  <si>
    <t>Вибіркова дисципліна 2.4</t>
  </si>
  <si>
    <t>ВК2.5</t>
  </si>
  <si>
    <t>Вибіркова дисципліна 2.5</t>
  </si>
  <si>
    <t>ВК2.6</t>
  </si>
  <si>
    <t>Вибіркова дисципліна 2.6</t>
  </si>
  <si>
    <t>ВК2.7</t>
  </si>
  <si>
    <t>Вибіркова дисципліна 2.7</t>
  </si>
  <si>
    <t>ВК2.8</t>
  </si>
  <si>
    <t>Вибіркова дисципліна 2.8</t>
  </si>
  <si>
    <t>ВК2.9</t>
  </si>
  <si>
    <t>Вибіркова дисципліна 2.9</t>
  </si>
  <si>
    <t>ВК2.10</t>
  </si>
  <si>
    <t>Вибіркова дисципліна 2.10</t>
  </si>
  <si>
    <t>ВК2.11</t>
  </si>
  <si>
    <t>Вибіркова дисципліна 2.11</t>
  </si>
  <si>
    <t>ВК2.12</t>
  </si>
  <si>
    <t>Вибіркова дисципліна 2.12</t>
  </si>
  <si>
    <t>ВК2.13</t>
  </si>
  <si>
    <t>Вибіркова дисципліна 2.13</t>
  </si>
  <si>
    <t>ВК2.14</t>
  </si>
  <si>
    <t>Вибіркова дисципліна 2.14</t>
  </si>
  <si>
    <t>ВК2.15</t>
  </si>
  <si>
    <t>Вибіркова дисципліна 2.15</t>
  </si>
  <si>
    <t>ВК2.16</t>
  </si>
  <si>
    <t>Вибіркова дисципліна 2.16</t>
  </si>
  <si>
    <t>ВК2.17</t>
  </si>
  <si>
    <t>Вибіркова дисципліна 2.17</t>
  </si>
  <si>
    <t>ВК2.18</t>
  </si>
  <si>
    <t>Вибіркова дисципліна 2.18</t>
  </si>
  <si>
    <t>Вибіркова дисципліна 3.2</t>
  </si>
  <si>
    <t>ВК3.3</t>
  </si>
  <si>
    <t>Вибіркова дисципліна 3.3</t>
  </si>
  <si>
    <t>ВК3.4</t>
  </si>
  <si>
    <t>Вибіркова дисципліна 3.4</t>
  </si>
  <si>
    <t>ВК3.5</t>
  </si>
  <si>
    <t>Вибіркова дисципліна 3.5</t>
  </si>
  <si>
    <t>ВК3.6</t>
  </si>
  <si>
    <t>Вибіркова дисципліна 3.6</t>
  </si>
  <si>
    <t>ВК3.7</t>
  </si>
  <si>
    <t>Вибіркова дисципліна 3.7</t>
  </si>
  <si>
    <t>ВК3.8</t>
  </si>
  <si>
    <t>Вибіркова дисципліна 3.8</t>
  </si>
  <si>
    <t>ВК3.9</t>
  </si>
  <si>
    <t>Вибіркова дисципліна 3.9</t>
  </si>
  <si>
    <t>ВК3.10</t>
  </si>
  <si>
    <t>Вибіркова дисципліна 3.10</t>
  </si>
  <si>
    <t>ВК3.11</t>
  </si>
  <si>
    <t>Вибіркова дисципліна 3.11</t>
  </si>
  <si>
    <t>ВК3.12</t>
  </si>
  <si>
    <t>Вибіркова дисципліна 3.12</t>
  </si>
  <si>
    <t>ВК3.13</t>
  </si>
  <si>
    <t>Вибіркова дисципліна 3.13</t>
  </si>
  <si>
    <t>ВК3.14</t>
  </si>
  <si>
    <t>Вибіркова дисципліна 3.14</t>
  </si>
  <si>
    <t>ВК3.15</t>
  </si>
  <si>
    <t>Вибіркова дисципліна 3.15</t>
  </si>
  <si>
    <t>ВК3.16</t>
  </si>
  <si>
    <t>Вибіркова дисципліна 3.16</t>
  </si>
  <si>
    <t>ВК3.17</t>
  </si>
  <si>
    <t>Вибіркова дисципліна 3.17</t>
  </si>
  <si>
    <t>ВК3.18</t>
  </si>
  <si>
    <t>Вибіркова дисципліна 3.18</t>
  </si>
  <si>
    <t>семестри та тетраместри</t>
  </si>
  <si>
    <t>Розподіл аудиторних годин та кредитів по роках навчання і тетраместрах</t>
  </si>
  <si>
    <t>Вибіркова дисципліна 1.18 загального каталогу</t>
  </si>
  <si>
    <t>Вибіркова дисципліна 1.15 загального каталогу</t>
  </si>
  <si>
    <t>Посада</t>
  </si>
  <si>
    <t>Прізвище, ім'я, по-батькові</t>
  </si>
  <si>
    <t>Підпис</t>
  </si>
  <si>
    <t>Лист погодження 
(шаблон навчального плану УДУНТ)</t>
  </si>
  <si>
    <t>Перший проректор</t>
  </si>
  <si>
    <t>Проректор з науково-педагогічної роботи</t>
  </si>
  <si>
    <t>Директор ННЦЗО</t>
  </si>
  <si>
    <t>ОК2.17</t>
  </si>
  <si>
    <t>ОК2.18</t>
  </si>
  <si>
    <t>ОК2.19</t>
  </si>
  <si>
    <t>ОК2.20</t>
  </si>
  <si>
    <t>Вибіркова дисципліна 1.2 загального каталогу</t>
  </si>
  <si>
    <t>Вибіркова дисципліна 1.3 загального каталогу</t>
  </si>
  <si>
    <t>Вибіркова дисципліна 1.4 загального каталогу</t>
  </si>
  <si>
    <t>Вибіркова дисципліна 1.5 загального каталогу</t>
  </si>
  <si>
    <t>Вибіркова дисципліна 1.6 загального каталогу</t>
  </si>
  <si>
    <t>Вибіркова дисципліна 1.7 загального каталогу</t>
  </si>
  <si>
    <t>Вибіркова дисципліна 1.8 загального каталогу</t>
  </si>
  <si>
    <t>Вибіркова дисципліна 1.9 загального каталогу</t>
  </si>
  <si>
    <t>Вибіркова дисципліна 1.10 загального каталогу</t>
  </si>
  <si>
    <t>Вибіркова дисципліна 1.11 загального каталогу</t>
  </si>
  <si>
    <t>Вибіркова дисципліна 1.12 загального каталогу</t>
  </si>
  <si>
    <t>Вибіркова дисципліна 1.13 загального каталогу</t>
  </si>
  <si>
    <t>Вибіркова дисципліна 1.14 загального каталогу</t>
  </si>
  <si>
    <t>ОК2.21</t>
  </si>
  <si>
    <t>ОК2.22</t>
  </si>
  <si>
    <t>Вибіркова дисципліна 1.16 загального каталогу</t>
  </si>
  <si>
    <t>Вибіркова дисципліна 1.17 загального каталогу</t>
  </si>
  <si>
    <t>(підпис)</t>
  </si>
  <si>
    <t>Комірки, що потребують вибору зі списку</t>
  </si>
  <si>
    <t>Комірки, що містять формули для розрахунку значень</t>
  </si>
  <si>
    <t>1.1</t>
  </si>
  <si>
    <t>Даний план призначений для рівня Навчально-наукових інститутів (ННІ)</t>
  </si>
  <si>
    <t>Якщо освітня програма реалізується виключно в межах конкретного ННІ, в "Вибіркових компонентах" залишається "Цикл фахової підготовки"</t>
  </si>
  <si>
    <t>1.2</t>
  </si>
  <si>
    <t>Якщо освітня програма є ОБ'ЄДНАНОЮ, в "Вибіркових компонентах" в "Циклі фахової підготовки" залишаються блоки (з назвами) по кількості освітніх траєкторій Детально розкривається блок відповідного ННІ</t>
  </si>
  <si>
    <t>2.1</t>
  </si>
  <si>
    <t>Рівень вищої освіти (впливає на розрахунок загальної кількості аудиторних годин)</t>
  </si>
  <si>
    <t>Форма навчання (впливає на розрахунок загальної кількості аудиторних годин)</t>
  </si>
  <si>
    <t>Графік навчального процесу (впливає на розрахунок розділу - ІІ. ЗВЕДЕНІ ДАНІ ПРО БЮДЖЕТ ЧАСУ (в тижнях))</t>
  </si>
  <si>
    <t>2.2</t>
  </si>
  <si>
    <t>2.3</t>
  </si>
  <si>
    <t>2.4</t>
  </si>
  <si>
    <t>2.5</t>
  </si>
  <si>
    <t>В плані передбачені поля, що заповнюються шляхом вибору варіанту зі списку - в шаблоні позначено сірим кольором. Від вибору залежить правильність заповнення інших розділів або розрахунок певних значень - в шаблоні позначено блакитним кольором.</t>
  </si>
  <si>
    <t>Графік навчального процесу:</t>
  </si>
  <si>
    <t>містить 40 навчальних тижнів (тижні теоретичного навчання та тижні проведення контрольних заходів)</t>
  </si>
  <si>
    <t>в семестрах, що містять практичну підготовку, кількість тижнів теоретичного навчання скорочується на кількість тижнів практичної підготовки (наприклад, 12 тижнів теоретичного навчання та 4 тижні практичної підготовки). Відповідно, аудиторне навантаження розраховується на тижні теоретичного навчання (тобто 2 години лекцій на тиждень дорівнюватимуть 24 годинам лекцій на семестр)</t>
  </si>
  <si>
    <t>3.1</t>
  </si>
  <si>
    <t>3.2</t>
  </si>
  <si>
    <t>Навчальний план:</t>
  </si>
  <si>
    <t>4.1</t>
  </si>
  <si>
    <t>4.2</t>
  </si>
  <si>
    <t>4.3</t>
  </si>
  <si>
    <t>4.4</t>
  </si>
  <si>
    <t>4.5</t>
  </si>
  <si>
    <t>Погодження навчального плану:</t>
  </si>
  <si>
    <t>за наявності кількох випускових кафедр за однією освітньою програмою план погоджують завідувачі відповідних випускових кафедр</t>
  </si>
  <si>
    <t>навчальні плани ННІ ІПБТ, ННІ УДХТУ, ННІ ПДАБА візують відповідні заступники керівника навчального відділу, погоджує керівник навчального відділу</t>
  </si>
  <si>
    <t>5.1</t>
  </si>
  <si>
    <t>5.2</t>
  </si>
  <si>
    <t>5.3</t>
  </si>
  <si>
    <t>Плавила створення навчальних планів</t>
  </si>
  <si>
    <t>4.6</t>
  </si>
  <si>
    <r>
      <rPr>
        <u/>
        <sz val="10"/>
        <rFont val="Arial Cyr"/>
        <charset val="204"/>
      </rPr>
      <t>для денної форми навчання</t>
    </r>
    <r>
      <rPr>
        <sz val="10"/>
        <rFont val="Arial Cyr"/>
        <charset val="204"/>
      </rPr>
      <t xml:space="preserve"> план погоджує ДЕКАН відповідного факультету
</t>
    </r>
    <r>
      <rPr>
        <u/>
        <sz val="10"/>
        <rFont val="Arial Cyr"/>
        <charset val="204"/>
      </rPr>
      <t>для заочної форми навчання</t>
    </r>
    <r>
      <rPr>
        <sz val="10"/>
        <rFont val="Arial Cyr"/>
        <charset val="204"/>
      </rPr>
      <t xml:space="preserve"> план погоджує ДИРЕКТОР ННЦЗО</t>
    </r>
  </si>
  <si>
    <r>
      <rPr>
        <u/>
        <sz val="10"/>
        <rFont val="Arial Cyr"/>
        <charset val="204"/>
      </rPr>
      <t>аудиторне навантаження</t>
    </r>
    <r>
      <rPr>
        <sz val="10"/>
        <rFont val="Arial Cyr"/>
        <charset val="204"/>
      </rPr>
      <t xml:space="preserve"> розраховується в межах </t>
    </r>
    <r>
      <rPr>
        <b/>
        <sz val="10"/>
        <rFont val="Arial Cyr"/>
        <charset val="204"/>
      </rPr>
      <t>від 1/3 до 1/2 від загального обсягу годин</t>
    </r>
    <r>
      <rPr>
        <sz val="10"/>
        <rFont val="Arial Cyr"/>
        <charset val="204"/>
      </rPr>
      <t>, відведених на дисципліну</t>
    </r>
  </si>
  <si>
    <r>
      <rPr>
        <u/>
        <sz val="10"/>
        <rFont val="Arial Cyr"/>
        <charset val="204"/>
      </rPr>
      <t>кількість аудиторних годин на тиждень</t>
    </r>
    <r>
      <rPr>
        <sz val="10"/>
        <rFont val="Arial Cyr"/>
        <charset val="204"/>
      </rPr>
      <t xml:space="preserve"> (в середньому на навчальний рік) не повинна перевищувати:
- для бакалаврів - </t>
    </r>
    <r>
      <rPr>
        <b/>
        <sz val="10"/>
        <rFont val="Arial Cyr"/>
        <charset val="204"/>
      </rPr>
      <t>22 години</t>
    </r>
    <r>
      <rPr>
        <sz val="10"/>
        <rFont val="Arial Cyr"/>
        <charset val="204"/>
      </rPr>
      <t xml:space="preserve">
- для магістрів - </t>
    </r>
    <r>
      <rPr>
        <b/>
        <sz val="10"/>
        <rFont val="Arial Cyr"/>
        <charset val="204"/>
      </rPr>
      <t>18 годин</t>
    </r>
  </si>
  <si>
    <r>
      <rPr>
        <u/>
        <sz val="10"/>
        <rFont val="Arial Cyr"/>
        <charset val="204"/>
      </rPr>
      <t>кількість курсових проєктів, курсових та розрахунково-графічних робіт на семестр</t>
    </r>
    <r>
      <rPr>
        <sz val="10"/>
        <rFont val="Arial Cyr"/>
        <charset val="204"/>
      </rPr>
      <t xml:space="preserve"> </t>
    </r>
    <r>
      <rPr>
        <b/>
        <sz val="10"/>
        <rFont val="Arial Cyr"/>
        <charset val="204"/>
      </rPr>
      <t>не повинна перевищувати 2</t>
    </r>
  </si>
  <si>
    <r>
      <rPr>
        <u/>
        <sz val="10"/>
        <rFont val="Arial Cyr"/>
        <charset val="204"/>
      </rPr>
      <t>кількість дисциплін, що викладаються одночасно</t>
    </r>
    <r>
      <rPr>
        <sz val="10"/>
        <rFont val="Arial Cyr"/>
        <charset val="204"/>
      </rPr>
      <t xml:space="preserve">, </t>
    </r>
    <r>
      <rPr>
        <b/>
        <sz val="10"/>
        <rFont val="Arial Cyr"/>
        <charset val="204"/>
      </rPr>
      <t>не повинна перевищувати 8</t>
    </r>
  </si>
  <si>
    <r>
      <rPr>
        <u/>
        <sz val="10"/>
        <rFont val="Arial Cyr"/>
        <charset val="204"/>
      </rPr>
      <t>кількість екзаменів у семестрі</t>
    </r>
    <r>
      <rPr>
        <sz val="10"/>
        <rFont val="Arial Cyr"/>
        <charset val="204"/>
      </rPr>
      <t xml:space="preserve"> </t>
    </r>
    <r>
      <rPr>
        <b/>
        <sz val="10"/>
        <rFont val="Arial Cyr"/>
        <charset val="204"/>
      </rPr>
      <t>не повинна перевищувати 4</t>
    </r>
  </si>
  <si>
    <r>
      <rPr>
        <u/>
        <sz val="10"/>
        <rFont val="Arial Cyr"/>
        <charset val="204"/>
      </rPr>
      <t>кількість кредитів на семестр:</t>
    </r>
    <r>
      <rPr>
        <sz val="10"/>
        <rFont val="Arial Cyr"/>
        <charset val="204"/>
      </rPr>
      <t xml:space="preserve">
- для денної форми навчання (бакалавр, магістр) </t>
    </r>
    <r>
      <rPr>
        <b/>
        <sz val="10"/>
        <rFont val="Arial Cyr"/>
        <charset val="204"/>
      </rPr>
      <t>не повинна перевищувати 30 кредитів</t>
    </r>
    <r>
      <rPr>
        <sz val="10"/>
        <rFont val="Arial Cyr"/>
        <charset val="204"/>
      </rPr>
      <t xml:space="preserve">
- для заочної форми навчання (магістр) </t>
    </r>
    <r>
      <rPr>
        <b/>
        <sz val="10"/>
        <rFont val="Arial Cyr"/>
        <charset val="204"/>
      </rPr>
      <t>не повинна перевищувати 30 кредитів</t>
    </r>
    <r>
      <rPr>
        <sz val="10"/>
        <rFont val="Arial Cyr"/>
        <charset val="204"/>
      </rPr>
      <t xml:space="preserve">
- для заочної форми навчання (бакалавр) становить </t>
    </r>
    <r>
      <rPr>
        <b/>
        <sz val="10"/>
        <rFont val="Arial Cyr"/>
        <charset val="204"/>
      </rPr>
      <t>для І та ІІ років навчання - 44 кредити</t>
    </r>
    <r>
      <rPr>
        <sz val="10"/>
        <rFont val="Arial Cyr"/>
        <charset val="204"/>
      </rPr>
      <t xml:space="preserve">, </t>
    </r>
    <r>
      <rPr>
        <b/>
        <sz val="10"/>
        <rFont val="Arial Cyr"/>
        <charset val="204"/>
      </rPr>
      <t>для наступних років навчання - не більше 52 кредитів</t>
    </r>
  </si>
  <si>
    <t>Закону України "Про відпустки":</t>
  </si>
  <si>
    <r>
      <t xml:space="preserve">Стаття 15. Відпустка у зв'язку з навчанням у вищих навчальних закладах, навчальних закладах післядипломної освіти та аспірантурі
Працівникам, які успішно навчаються без відриву від виробництва у вищих навчальних закладах з вечірньою та </t>
    </r>
    <r>
      <rPr>
        <b/>
        <sz val="10"/>
        <rFont val="Arial Cyr"/>
        <charset val="204"/>
      </rPr>
      <t>заочною формами навчання</t>
    </r>
    <r>
      <rPr>
        <sz val="10"/>
        <rFont val="Arial Cyr"/>
        <charset val="204"/>
      </rPr>
      <t xml:space="preserve">, надаються </t>
    </r>
    <r>
      <rPr>
        <b/>
        <sz val="10"/>
        <rFont val="Arial Cyr"/>
        <charset val="204"/>
      </rPr>
      <t>додаткові оплачувані відпустки</t>
    </r>
    <r>
      <rPr>
        <sz val="10"/>
        <rFont val="Arial Cyr"/>
        <charset val="204"/>
      </rPr>
      <t xml:space="preserve">:
1) на період настановних занять, виконання лабораторних робіт, складання заліків та іспитів для тих, хто навчається </t>
    </r>
    <r>
      <rPr>
        <b/>
        <sz val="10"/>
        <rFont val="Arial Cyr"/>
        <charset val="204"/>
      </rPr>
      <t>на першому та другому курсах у вищих навчальних закладах</t>
    </r>
    <r>
      <rPr>
        <sz val="10"/>
        <rFont val="Arial Cyr"/>
        <charset val="204"/>
      </rPr>
      <t xml:space="preserve">:
першого та другого рівнів акредитації з вечірньою формою навчання - 10 календарних днів,
третього та четвертого рівнів акредитації з вечірньою формою навчання - 20 календарних днів,
</t>
    </r>
    <r>
      <rPr>
        <b/>
        <sz val="10"/>
        <rFont val="Arial Cyr"/>
        <charset val="204"/>
      </rPr>
      <t>незалежно від рівня акредитації з заочною формою навчання - 30 календарних днів;</t>
    </r>
    <r>
      <rPr>
        <sz val="10"/>
        <rFont val="Arial Cyr"/>
        <charset val="204"/>
      </rPr>
      <t xml:space="preserve">
2) на період настановних занять, виконання лабораторних робіт, складання заліків та іспитів для тих, хто навчається </t>
    </r>
    <r>
      <rPr>
        <b/>
        <sz val="10"/>
        <rFont val="Arial Cyr"/>
        <charset val="204"/>
      </rPr>
      <t>на третьому і наступних курсах у вищих навчальних закладах</t>
    </r>
    <r>
      <rPr>
        <sz val="10"/>
        <rFont val="Arial Cyr"/>
        <charset val="204"/>
      </rPr>
      <t xml:space="preserve">:
першого та другого рівнів акредитації з вечірньою формою навчання - 20 календарних днів,
третього та четвертого рівнів акредитації з вечірньою формою навчання - 30 календарних днів,
</t>
    </r>
    <r>
      <rPr>
        <b/>
        <sz val="10"/>
        <rFont val="Arial Cyr"/>
        <charset val="204"/>
      </rPr>
      <t>незалежно від рівня акредитації з заочною формою навчання - 40 календарних днів;</t>
    </r>
    <r>
      <rPr>
        <sz val="10"/>
        <rFont val="Arial Cyr"/>
        <charset val="204"/>
      </rPr>
      <t xml:space="preserve">
3) на період складання державних іспитів у вищих навчальних закладах незалежно від рівня акредитації - 30 календарних днів;
4) </t>
    </r>
    <r>
      <rPr>
        <b/>
        <sz val="10"/>
        <rFont val="Arial Cyr"/>
        <charset val="204"/>
      </rPr>
      <t xml:space="preserve">на період підготовки та захисту дипломного проекту (роботи) </t>
    </r>
    <r>
      <rPr>
        <sz val="10"/>
        <rFont val="Arial Cyr"/>
        <charset val="204"/>
      </rPr>
      <t>студентам, які навчаються у вищих навчальних закладах з вечірньою та</t>
    </r>
    <r>
      <rPr>
        <b/>
        <sz val="10"/>
        <rFont val="Arial Cyr"/>
        <charset val="204"/>
      </rPr>
      <t xml:space="preserve"> заочною формами навчання</t>
    </r>
    <r>
      <rPr>
        <sz val="10"/>
        <rFont val="Arial Cyr"/>
        <charset val="204"/>
      </rPr>
      <t xml:space="preserve"> першого та другого рівнів акредитації, - два місяці, а </t>
    </r>
    <r>
      <rPr>
        <b/>
        <sz val="10"/>
        <rFont val="Arial Cyr"/>
        <charset val="204"/>
      </rPr>
      <t>у вищих навчальних закладах третього і четвертого рівнів акредитації - чотири місяці.</t>
    </r>
  </si>
  <si>
    <t>5.4</t>
  </si>
  <si>
    <t>практичні</t>
  </si>
  <si>
    <t>для друкованої версії навчального плану (на підпис) стовпчики аудиторних годин з розподілом на види занять слід приховати</t>
  </si>
  <si>
    <t>всі комірки навчального плану, пофарбовані блакитним кольором, є розрахунковими</t>
  </si>
  <si>
    <t>у другому рядочку ЧЕРВОНИМ позначено варіанти кількості навчальних тижнів в залежності від року навчання або наявності практики - для друкованої версії навчального плану слід визначити БІЛИЙ колір тексту для даного рядка</t>
  </si>
  <si>
    <t>Кількість курсових робіт (проєктів) та розрахунково-графічних робіт</t>
  </si>
  <si>
    <t>4.7</t>
  </si>
  <si>
    <t>4.8</t>
  </si>
  <si>
    <t>4.9</t>
  </si>
  <si>
    <t>4.10</t>
  </si>
  <si>
    <t>4.11</t>
  </si>
  <si>
    <r>
      <rPr>
        <u/>
        <sz val="10"/>
        <rFont val="Arial Cyr"/>
        <charset val="204"/>
      </rPr>
      <t>кількість заліків, екзаменів, курсових проєктів/робіт та розрахунково-графічних робіт</t>
    </r>
    <r>
      <rPr>
        <sz val="10"/>
        <rFont val="Arial Cyr"/>
        <charset val="204"/>
      </rPr>
      <t xml:space="preserve"> визначається як сума значень, що відповідають номеру семестра (тетраместра) проведення, проставленого у відповідному стовпчику. Інші види індивідуальних завдань (контрольні, реферати тощо) відображаються виключно в робочих програмах дисциплін і до навчального плану не заносяться</t>
    </r>
  </si>
  <si>
    <t>4.12</t>
  </si>
  <si>
    <t>кількість аудиторних годин з дисципліни для заочної форми навчання визначається як:</t>
  </si>
  <si>
    <r>
      <t xml:space="preserve">правила розрахунку аудиторних годин:
- </t>
    </r>
    <r>
      <rPr>
        <u/>
        <sz val="10"/>
        <rFont val="Arial Cyr"/>
        <charset val="204"/>
      </rPr>
      <t xml:space="preserve">загальна кількість годин з дисципліни </t>
    </r>
    <r>
      <rPr>
        <sz val="10"/>
        <rFont val="Arial Cyr"/>
        <charset val="204"/>
      </rPr>
      <t xml:space="preserve">визначається як добуток кількості кредитів на 30
- </t>
    </r>
    <r>
      <rPr>
        <u/>
        <sz val="10"/>
        <rFont val="Arial Cyr"/>
        <charset val="204"/>
      </rPr>
      <t>загальна кількість тижневих аудиторних годин</t>
    </r>
    <r>
      <rPr>
        <sz val="10"/>
        <rFont val="Arial Cyr"/>
        <charset val="204"/>
      </rPr>
      <t xml:space="preserve"> визначається як сума тижневих годин лекцій, практичних та лабораторних занять
- </t>
    </r>
    <r>
      <rPr>
        <u/>
        <sz val="10"/>
        <rFont val="Arial Cyr"/>
        <charset val="204"/>
      </rPr>
      <t>загальна кількість аудиторних годин для денної форми навчання</t>
    </r>
    <r>
      <rPr>
        <sz val="10"/>
        <rFont val="Arial Cyr"/>
        <charset val="204"/>
      </rPr>
      <t xml:space="preserve"> визначається як сума добутків тижневих годин на кількість тижнів у семестрі (тетраместрі); </t>
    </r>
    <r>
      <rPr>
        <u/>
        <sz val="10"/>
        <rFont val="Arial Cyr"/>
        <charset val="204"/>
      </rPr>
      <t>для заочної форми навчання</t>
    </r>
    <r>
      <rPr>
        <sz val="10"/>
        <rFont val="Arial Cyr"/>
        <charset val="204"/>
      </rPr>
      <t xml:space="preserve"> дорівнює загальній кількості аудиторних годин за семестр</t>
    </r>
  </si>
  <si>
    <r>
      <rPr>
        <u/>
        <sz val="10"/>
        <rFont val="Arial Cyr"/>
        <charset val="204"/>
      </rPr>
      <t>для планів кафедри Військової підготовки спеціалістів</t>
    </r>
    <r>
      <rPr>
        <sz val="10"/>
        <rFont val="Arial Cyr"/>
        <charset val="204"/>
      </rPr>
      <t xml:space="preserve"> план погоджує Начальник кафедри</t>
    </r>
  </si>
  <si>
    <t>Комп'ютеризовані системи управління та робототехніка</t>
  </si>
  <si>
    <t>17   Електроніка, автоматизація та електронні комунікації</t>
  </si>
  <si>
    <t>174  Автоматизація, комп'ютерно-інтегровані технології та робототехніка</t>
  </si>
  <si>
    <t>Виробнича</t>
  </si>
  <si>
    <t>Переддипломна</t>
  </si>
  <si>
    <t>Українська мова за професійним спрямуванням</t>
  </si>
  <si>
    <t>Фізична культура</t>
  </si>
  <si>
    <t>2, 4</t>
  </si>
  <si>
    <t>Вища математика-2</t>
  </si>
  <si>
    <t>Теорія ймовірностей та математична статистика</t>
  </si>
  <si>
    <t>Методи обчислювальної математики</t>
  </si>
  <si>
    <t>Комп'ютерні методи розв'язання інженерних задач</t>
  </si>
  <si>
    <t>Електротехнiка</t>
  </si>
  <si>
    <t>Електроніка</t>
  </si>
  <si>
    <t>Мікропроцесорна техніка</t>
  </si>
  <si>
    <t>Теорія автоматичного керування</t>
  </si>
  <si>
    <t>Комп'ютерні мережі</t>
  </si>
  <si>
    <t>Ідентифікація та моделювання об'єктів автоматизації</t>
  </si>
  <si>
    <t>Технічні засоби автоматизації</t>
  </si>
  <si>
    <t>Проектування систем автоматизації</t>
  </si>
  <si>
    <t>Програмування систем реального часу</t>
  </si>
  <si>
    <t>Основи робототехніки та програмування роботів</t>
  </si>
  <si>
    <t xml:space="preserve">Виробнича практика </t>
  </si>
  <si>
    <t xml:space="preserve">Переддипломна практика </t>
  </si>
  <si>
    <t>6, 7</t>
  </si>
  <si>
    <t>8, 9</t>
  </si>
  <si>
    <t>Марія РИБАЛЬЧЕНКО</t>
  </si>
  <si>
    <t>Анатолій РАДКЕВИЧ</t>
  </si>
  <si>
    <t>Олександр ЗАЙЧУК</t>
  </si>
  <si>
    <t>Декан факультету прикладних комп'ютерних технологій</t>
  </si>
  <si>
    <t>Лариса САВЧУК</t>
  </si>
  <si>
    <t>Світлана БОРИЧЕВА</t>
  </si>
  <si>
    <t>Завідувач кафедри автоматизації виробничих процесів</t>
  </si>
  <si>
    <t>Теплотехніка</t>
  </si>
  <si>
    <t>Механіка</t>
  </si>
  <si>
    <t>Хімія</t>
  </si>
  <si>
    <t>Основи комп'ютерних технологій</t>
  </si>
  <si>
    <t>Організація та ведення ІТ-бізнесу</t>
  </si>
  <si>
    <t>Інформаційні системи і технології в управлінні</t>
  </si>
  <si>
    <t>Програмування прикладних задач на С++</t>
  </si>
  <si>
    <t>Програмування прикладних задач на Python</t>
  </si>
  <si>
    <t>Програмування прикладних задач на Java</t>
  </si>
  <si>
    <t>Вибіркова дисципліна 2.4 спеціального каталогу</t>
  </si>
  <si>
    <t>Автоматизація бізнес-процесів</t>
  </si>
  <si>
    <t>Бізнес-планування інформаційної діяльності</t>
  </si>
  <si>
    <t>Вибіркова дисципліна 2.5 спеціального каталогу</t>
  </si>
  <si>
    <t>Системи управління базами даних</t>
  </si>
  <si>
    <t>Системи керування електроприводами</t>
  </si>
  <si>
    <t>Моделювання електро-механічних систем</t>
  </si>
  <si>
    <t>Електроустаткування металургійних заводів</t>
  </si>
  <si>
    <t>Вибіркова дисципліна 2.9 спеціального каталогу</t>
  </si>
  <si>
    <t>Вибіркові дисципліни 2.6, 2.7, 2.8 спеціального каталогу</t>
  </si>
  <si>
    <t>Автоматизація технологічних процесів доменного виробництва</t>
  </si>
  <si>
    <t>Автоматизація технологічних процесів сталеплавильного виробництва</t>
  </si>
  <si>
    <t>Автоматизація технологічних процесів прокатного виробництва</t>
  </si>
  <si>
    <t>Автоматизація нагрівальних печей</t>
  </si>
  <si>
    <t>Автоматизація технологічних процесів електросталеплавильного виробництва</t>
  </si>
  <si>
    <r>
      <t>Протокол № _</t>
    </r>
    <r>
      <rPr>
        <u/>
        <sz val="14"/>
        <rFont val="Times New Roman"/>
        <family val="1"/>
        <charset val="204"/>
      </rPr>
      <t>10</t>
    </r>
    <r>
      <rPr>
        <sz val="14"/>
        <rFont val="Times New Roman"/>
        <family val="1"/>
        <charset val="204"/>
      </rPr>
      <t xml:space="preserve">_ від </t>
    </r>
    <r>
      <rPr>
        <u/>
        <sz val="14"/>
        <rFont val="Times New Roman"/>
        <family val="1"/>
        <charset val="204"/>
      </rPr>
      <t>"</t>
    </r>
    <r>
      <rPr>
        <sz val="14"/>
        <rFont val="Times New Roman"/>
        <family val="1"/>
        <charset val="204"/>
      </rPr>
      <t>_</t>
    </r>
    <r>
      <rPr>
        <u/>
        <sz val="14"/>
        <rFont val="Times New Roman"/>
        <family val="1"/>
        <charset val="204"/>
      </rPr>
      <t>29</t>
    </r>
    <r>
      <rPr>
        <sz val="14"/>
        <rFont val="Times New Roman"/>
        <family val="1"/>
        <charset val="204"/>
      </rPr>
      <t>_</t>
    </r>
    <r>
      <rPr>
        <u/>
        <sz val="14"/>
        <rFont val="Times New Roman"/>
        <family val="1"/>
        <charset val="204"/>
      </rPr>
      <t>" травня  2024 р.</t>
    </r>
  </si>
  <si>
    <t>" 29 " травня  2024 р.</t>
  </si>
  <si>
    <t>Гарант освітньо-професійної програми</t>
  </si>
  <si>
    <t>І</t>
  </si>
  <si>
    <t>ІІ</t>
  </si>
  <si>
    <t>ІІІ</t>
  </si>
  <si>
    <t>Бакалавр з автоматизації, комп"ютерно-інтегрованих технологій та робототехніки</t>
  </si>
  <si>
    <t>диплома фахового молодшого бакалавра</t>
  </si>
  <si>
    <t>І Н Т Е Г Р О В А Н И Й   Н А В Ч А Л Ь Н И Й   П Л А Н</t>
  </si>
  <si>
    <t>І рік навчання</t>
  </si>
  <si>
    <t>IІІ рік навчання</t>
  </si>
  <si>
    <t>Основи екології та безпека життєдіяльності</t>
  </si>
  <si>
    <t xml:space="preserve">Основи охорони праці </t>
  </si>
  <si>
    <t>Економiка,підприємництво та менеджмент</t>
  </si>
  <si>
    <t>1.02</t>
  </si>
  <si>
    <t>1.05</t>
  </si>
  <si>
    <t>1.06</t>
  </si>
  <si>
    <t>1.07</t>
  </si>
  <si>
    <t>1.08</t>
  </si>
  <si>
    <t>2, 3</t>
  </si>
  <si>
    <t>Технологічні вимірювання та прилади</t>
  </si>
  <si>
    <t>6, 8</t>
  </si>
  <si>
    <t>6, 10</t>
  </si>
  <si>
    <t>8, 10</t>
  </si>
  <si>
    <t>10, 11</t>
  </si>
  <si>
    <t xml:space="preserve">Вибіркова дисципліна 8 </t>
  </si>
  <si>
    <t>Вибіркова дисципліна 9</t>
  </si>
  <si>
    <t>Вибіркова дисципліна 10</t>
  </si>
  <si>
    <t>Вибіркова дисципліна 11</t>
  </si>
  <si>
    <t>Вибіркова дисципліна 12</t>
  </si>
  <si>
    <t>Вибіркова дисципліна 13</t>
  </si>
  <si>
    <t>Вибіркова дисципліна 14</t>
  </si>
  <si>
    <t>Вибіркова дисципліна 15</t>
  </si>
  <si>
    <t>2.02</t>
  </si>
  <si>
    <t>2.03</t>
  </si>
  <si>
    <t>2.04</t>
  </si>
  <si>
    <t>2.05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</si>
  <si>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</si>
  <si>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</si>
  <si>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</si>
  <si>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</si>
  <si>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</si>
  <si>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</si>
  <si>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</si>
  <si>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</si>
  <si>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</si>
  <si>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</si>
  <si>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</si>
  <si>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3.01</t>
  </si>
  <si>
    <t>3.02</t>
  </si>
  <si>
    <t>3.03</t>
  </si>
  <si>
    <t>1.11</t>
  </si>
  <si>
    <t>1.12</t>
  </si>
  <si>
    <t>1.13</t>
  </si>
  <si>
    <t>1.14</t>
  </si>
  <si>
    <t>2.22</t>
  </si>
  <si>
    <t>2.23</t>
  </si>
  <si>
    <t>2.24</t>
  </si>
  <si>
    <t>2.25</t>
  </si>
  <si>
    <t>2.26</t>
  </si>
  <si>
    <t>2.27</t>
  </si>
  <si>
    <t>2.28</t>
  </si>
  <si>
    <t>2.29</t>
  </si>
  <si>
    <t>2.26  2.27</t>
  </si>
  <si>
    <r>
      <rPr>
        <sz val="14"/>
        <rFont val="Times New Roman"/>
        <family val="1"/>
        <charset val="204"/>
      </rPr>
      <t xml:space="preserve">В.о. ректора </t>
    </r>
    <r>
      <rPr>
        <sz val="12"/>
        <rFont val="Times New Roman"/>
        <family val="1"/>
        <charset val="204"/>
      </rPr>
      <t xml:space="preserve">_______________ </t>
    </r>
    <r>
      <rPr>
        <sz val="14"/>
        <rFont val="Times New Roman"/>
        <family val="1"/>
        <charset val="204"/>
      </rPr>
      <t>Костянтин</t>
    </r>
    <r>
      <rPr>
        <sz val="12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СУХИЙ</t>
    </r>
  </si>
</sst>
</file>

<file path=xl/styles.xml><?xml version="1.0" encoding="utf-8"?>
<styleSheet xmlns="http://schemas.openxmlformats.org/spreadsheetml/2006/main">
  <fonts count="47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Arial"/>
      <family val="2"/>
      <charset val="204"/>
    </font>
    <font>
      <u/>
      <sz val="10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6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10"/>
      <name val="Times New Roman Cyr"/>
      <charset val="204"/>
    </font>
    <font>
      <b/>
      <sz val="13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10"/>
      <name val="Times New Roman"/>
      <family val="1"/>
      <charset val="204"/>
    </font>
    <font>
      <b/>
      <sz val="16"/>
      <name val="Arial Cyr"/>
      <charset val="204"/>
    </font>
    <font>
      <u/>
      <sz val="10"/>
      <name val="Arial Cyr"/>
      <charset val="204"/>
    </font>
    <font>
      <b/>
      <i/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2" fillId="0" borderId="0"/>
    <xf numFmtId="0" fontId="2" fillId="0" borderId="0"/>
  </cellStyleXfs>
  <cellXfs count="75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0" xfId="0" applyNumberFormat="1"/>
    <xf numFmtId="1" fontId="1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8" fillId="0" borderId="0" xfId="0" applyFont="1"/>
    <xf numFmtId="0" fontId="8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1" applyAlignment="1">
      <alignment wrapText="1"/>
    </xf>
    <xf numFmtId="49" fontId="7" fillId="0" borderId="0" xfId="0" applyNumberFormat="1" applyFont="1"/>
    <xf numFmtId="0" fontId="10" fillId="0" borderId="0" xfId="2" applyFont="1" applyAlignment="1">
      <alignment horizontal="center"/>
    </xf>
    <xf numFmtId="49" fontId="9" fillId="0" borderId="0" xfId="0" applyNumberFormat="1" applyFont="1" applyAlignment="1">
      <alignment horizontal="right"/>
    </xf>
    <xf numFmtId="49" fontId="15" fillId="0" borderId="0" xfId="0" applyNumberFormat="1" applyFont="1"/>
    <xf numFmtId="49" fontId="7" fillId="0" borderId="0" xfId="0" applyNumberFormat="1" applyFont="1" applyAlignment="1">
      <alignment horizontal="right"/>
    </xf>
    <xf numFmtId="0" fontId="8" fillId="0" borderId="0" xfId="4" applyFont="1"/>
    <xf numFmtId="0" fontId="19" fillId="0" borderId="0" xfId="4" applyFont="1"/>
    <xf numFmtId="49" fontId="21" fillId="0" borderId="0" xfId="0" applyNumberFormat="1" applyFont="1" applyAlignment="1">
      <alignment horizontal="left" vertical="center"/>
    </xf>
    <xf numFmtId="49" fontId="21" fillId="0" borderId="0" xfId="0" applyNumberFormat="1" applyFont="1"/>
    <xf numFmtId="0" fontId="21" fillId="0" borderId="0" xfId="2" applyFont="1" applyAlignment="1">
      <alignment horizontal="center"/>
    </xf>
    <xf numFmtId="0" fontId="21" fillId="0" borderId="0" xfId="0" applyFont="1"/>
    <xf numFmtId="49" fontId="21" fillId="0" borderId="0" xfId="0" applyNumberFormat="1" applyFont="1" applyAlignment="1">
      <alignment horizontal="center"/>
    </xf>
    <xf numFmtId="49" fontId="11" fillId="0" borderId="0" xfId="0" applyNumberFormat="1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right"/>
    </xf>
    <xf numFmtId="49" fontId="21" fillId="0" borderId="0" xfId="0" applyNumberFormat="1" applyFont="1" applyAlignment="1">
      <alignment horizontal="right"/>
    </xf>
    <xf numFmtId="0" fontId="23" fillId="0" borderId="0" xfId="0" applyFont="1"/>
    <xf numFmtId="49" fontId="11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right" vertical="center"/>
    </xf>
    <xf numFmtId="49" fontId="26" fillId="0" borderId="0" xfId="0" applyNumberFormat="1" applyFont="1" applyAlignment="1">
      <alignment horizontal="right" vertical="top"/>
    </xf>
    <xf numFmtId="49" fontId="25" fillId="0" borderId="0" xfId="0" applyNumberFormat="1" applyFont="1" applyAlignment="1">
      <alignment horizontal="right" vertical="top"/>
    </xf>
    <xf numFmtId="49" fontId="27" fillId="0" borderId="0" xfId="0" applyNumberFormat="1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0" xfId="2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2" applyFont="1"/>
    <xf numFmtId="0" fontId="10" fillId="0" borderId="0" xfId="2" applyFont="1"/>
    <xf numFmtId="0" fontId="14" fillId="0" borderId="0" xfId="2" applyFont="1" applyAlignment="1">
      <alignment horizontal="center" vertical="center"/>
    </xf>
    <xf numFmtId="1" fontId="14" fillId="0" borderId="2" xfId="2" applyNumberFormat="1" applyFont="1" applyBorder="1" applyAlignment="1">
      <alignment horizontal="center" vertical="center" shrinkToFit="1"/>
    </xf>
    <xf numFmtId="1" fontId="14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1" fontId="14" fillId="0" borderId="5" xfId="2" applyNumberFormat="1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 shrinkToFit="1"/>
    </xf>
    <xf numFmtId="0" fontId="16" fillId="0" borderId="7" xfId="3" applyFont="1" applyBorder="1" applyAlignment="1">
      <alignment horizontal="center" vertical="center" shrinkToFit="1"/>
    </xf>
    <xf numFmtId="0" fontId="16" fillId="0" borderId="8" xfId="3" applyFont="1" applyBorder="1" applyAlignment="1">
      <alignment horizontal="center" vertical="center" shrinkToFit="1"/>
    </xf>
    <xf numFmtId="0" fontId="14" fillId="0" borderId="0" xfId="2" applyFont="1"/>
    <xf numFmtId="1" fontId="14" fillId="0" borderId="9" xfId="2" applyNumberFormat="1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 shrinkToFit="1"/>
    </xf>
    <xf numFmtId="0" fontId="16" fillId="0" borderId="11" xfId="3" applyFont="1" applyBorder="1" applyAlignment="1">
      <alignment horizontal="center" vertical="center" shrinkToFit="1"/>
    </xf>
    <xf numFmtId="0" fontId="14" fillId="0" borderId="0" xfId="2" applyFont="1" applyAlignment="1">
      <alignment shrinkToFit="1"/>
    </xf>
    <xf numFmtId="0" fontId="16" fillId="0" borderId="12" xfId="3" applyFont="1" applyBorder="1" applyAlignment="1">
      <alignment horizontal="center" vertical="center" shrinkToFit="1"/>
    </xf>
    <xf numFmtId="0" fontId="16" fillId="0" borderId="3" xfId="3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 shrinkToFit="1"/>
    </xf>
    <xf numFmtId="0" fontId="16" fillId="0" borderId="11" xfId="1" applyFont="1" applyBorder="1" applyAlignment="1">
      <alignment horizontal="center" vertical="center" shrinkToFit="1"/>
    </xf>
    <xf numFmtId="0" fontId="16" fillId="0" borderId="13" xfId="3" applyFont="1" applyBorder="1" applyAlignment="1">
      <alignment horizontal="center" vertical="center" shrinkToFit="1"/>
    </xf>
    <xf numFmtId="0" fontId="16" fillId="0" borderId="14" xfId="3" applyFont="1" applyBorder="1" applyAlignment="1">
      <alignment horizontal="center" vertical="center" shrinkToFit="1"/>
    </xf>
    <xf numFmtId="0" fontId="29" fillId="0" borderId="0" xfId="2" applyFont="1" applyAlignment="1">
      <alignment horizontal="center"/>
    </xf>
    <xf numFmtId="0" fontId="28" fillId="0" borderId="0" xfId="2" applyFont="1"/>
    <xf numFmtId="0" fontId="29" fillId="0" borderId="0" xfId="2" applyFont="1"/>
    <xf numFmtId="0" fontId="24" fillId="0" borderId="0" xfId="4" applyFont="1" applyAlignment="1">
      <alignment horizontal="center"/>
    </xf>
    <xf numFmtId="49" fontId="3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14" fillId="0" borderId="0" xfId="0" applyFont="1"/>
    <xf numFmtId="0" fontId="9" fillId="0" borderId="0" xfId="0" applyFont="1" applyAlignment="1">
      <alignment horizontal="centerContinuous"/>
    </xf>
    <xf numFmtId="0" fontId="7" fillId="0" borderId="0" xfId="4" applyFont="1"/>
    <xf numFmtId="0" fontId="24" fillId="0" borderId="0" xfId="4" applyFont="1"/>
    <xf numFmtId="0" fontId="7" fillId="0" borderId="0" xfId="4" applyFont="1" applyAlignment="1">
      <alignment horizontal="center" vertical="top"/>
    </xf>
    <xf numFmtId="0" fontId="7" fillId="0" borderId="0" xfId="4" applyFont="1" applyAlignment="1">
      <alignment horizontal="left" vertical="top"/>
    </xf>
    <xf numFmtId="0" fontId="11" fillId="0" borderId="0" xfId="0" applyFont="1"/>
    <xf numFmtId="0" fontId="27" fillId="0" borderId="0" xfId="0" applyFont="1" applyAlignment="1" applyProtection="1">
      <alignment horizontal="left" vertical="center" wrapText="1"/>
      <protection locked="0"/>
    </xf>
    <xf numFmtId="0" fontId="32" fillId="0" borderId="0" xfId="1" applyFont="1" applyAlignment="1">
      <alignment wrapText="1"/>
    </xf>
    <xf numFmtId="0" fontId="21" fillId="0" borderId="0" xfId="0" applyFont="1" applyAlignment="1">
      <alignment horizontal="left" wrapText="1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14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31" fillId="0" borderId="0" xfId="0" applyNumberFormat="1" applyFont="1" applyAlignment="1">
      <alignment horizontal="right" vertical="top"/>
    </xf>
    <xf numFmtId="49" fontId="27" fillId="0" borderId="0" xfId="0" applyNumberFormat="1" applyFont="1" applyAlignment="1">
      <alignment vertical="top"/>
    </xf>
    <xf numFmtId="49" fontId="27" fillId="0" borderId="0" xfId="0" applyNumberFormat="1" applyFont="1" applyAlignment="1">
      <alignment vertical="top" wrapText="1"/>
    </xf>
    <xf numFmtId="0" fontId="8" fillId="0" borderId="16" xfId="0" applyFont="1" applyBorder="1"/>
    <xf numFmtId="0" fontId="8" fillId="0" borderId="17" xfId="0" applyFont="1" applyBorder="1"/>
    <xf numFmtId="0" fontId="14" fillId="0" borderId="1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0" fontId="14" fillId="0" borderId="19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 shrinkToFit="1"/>
    </xf>
    <xf numFmtId="0" fontId="16" fillId="0" borderId="11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right" vertical="center"/>
    </xf>
    <xf numFmtId="0" fontId="14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49" fontId="14" fillId="0" borderId="4" xfId="0" applyNumberFormat="1" applyFont="1" applyBorder="1" applyAlignment="1">
      <alignment horizontal="left" vertical="center"/>
    </xf>
    <xf numFmtId="49" fontId="14" fillId="0" borderId="23" xfId="0" applyNumberFormat="1" applyFont="1" applyBorder="1" applyAlignment="1">
      <alignment horizontal="left" vertical="center"/>
    </xf>
    <xf numFmtId="0" fontId="16" fillId="0" borderId="25" xfId="0" applyFont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27" xfId="0" applyFont="1" applyBorder="1" applyAlignment="1">
      <alignment horizontal="centerContinuous" vertical="center" wrapText="1"/>
    </xf>
    <xf numFmtId="0" fontId="14" fillId="0" borderId="12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Continuous" vertical="center"/>
    </xf>
    <xf numFmtId="0" fontId="16" fillId="0" borderId="28" xfId="2" applyFont="1" applyBorder="1" applyAlignment="1">
      <alignment horizontal="centerContinuous" vertical="center"/>
    </xf>
    <xf numFmtId="0" fontId="16" fillId="0" borderId="29" xfId="2" applyFont="1" applyBorder="1" applyAlignment="1">
      <alignment horizontal="centerContinuous" vertical="center"/>
    </xf>
    <xf numFmtId="0" fontId="16" fillId="0" borderId="30" xfId="2" applyFont="1" applyBorder="1" applyAlignment="1">
      <alignment horizontal="centerContinuous" vertical="center"/>
    </xf>
    <xf numFmtId="0" fontId="16" fillId="0" borderId="19" xfId="2" applyFont="1" applyBorder="1" applyAlignment="1">
      <alignment horizontal="centerContinuous" vertical="center"/>
    </xf>
    <xf numFmtId="0" fontId="16" fillId="0" borderId="18" xfId="2" applyFont="1" applyBorder="1" applyAlignment="1">
      <alignment horizontal="centerContinuous" vertical="center"/>
    </xf>
    <xf numFmtId="0" fontId="16" fillId="0" borderId="17" xfId="2" applyFont="1" applyBorder="1" applyAlignment="1">
      <alignment horizontal="centerContinuous" vertical="center"/>
    </xf>
    <xf numFmtId="0" fontId="16" fillId="0" borderId="16" xfId="2" applyFont="1" applyBorder="1" applyAlignment="1">
      <alignment horizontal="centerContinuous" vertical="center"/>
    </xf>
    <xf numFmtId="1" fontId="14" fillId="0" borderId="21" xfId="2" applyNumberFormat="1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9" fillId="0" borderId="0" xfId="2" applyFont="1"/>
    <xf numFmtId="0" fontId="16" fillId="0" borderId="0" xfId="1" applyFont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2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4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6" fillId="0" borderId="16" xfId="0" applyFont="1" applyBorder="1"/>
    <xf numFmtId="0" fontId="36" fillId="0" borderId="17" xfId="0" applyFont="1" applyBorder="1"/>
    <xf numFmtId="0" fontId="16" fillId="3" borderId="3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1" fontId="16" fillId="3" borderId="1" xfId="2" applyNumberFormat="1" applyFont="1" applyFill="1" applyBorder="1" applyAlignment="1">
      <alignment horizontal="center" vertical="center"/>
    </xf>
    <xf numFmtId="1" fontId="14" fillId="3" borderId="31" xfId="3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4" applyFont="1" applyAlignment="1">
      <alignment horizontal="left"/>
    </xf>
    <xf numFmtId="0" fontId="0" fillId="4" borderId="1" xfId="0" applyFill="1" applyBorder="1"/>
    <xf numFmtId="0" fontId="0" fillId="3" borderId="1" xfId="0" applyFill="1" applyBorder="1"/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right" vertical="top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49" fontId="37" fillId="0" borderId="0" xfId="0" applyNumberFormat="1" applyFont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14" fillId="3" borderId="19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31" xfId="0" applyFont="1" applyFill="1" applyBorder="1" applyAlignment="1">
      <alignment horizontal="center" vertical="center" shrinkToFit="1"/>
    </xf>
    <xf numFmtId="0" fontId="16" fillId="3" borderId="43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49" fontId="39" fillId="0" borderId="0" xfId="0" applyNumberFormat="1" applyFont="1" applyAlignment="1">
      <alignment horizontal="left" vertical="top"/>
    </xf>
    <xf numFmtId="0" fontId="39" fillId="0" borderId="0" xfId="0" applyFont="1" applyAlignment="1">
      <alignment wrapText="1"/>
    </xf>
    <xf numFmtId="49" fontId="35" fillId="0" borderId="0" xfId="0" applyNumberFormat="1" applyFont="1" applyAlignment="1">
      <alignment horizontal="right" vertical="top"/>
    </xf>
    <xf numFmtId="0" fontId="35" fillId="0" borderId="0" xfId="0" applyFont="1" applyAlignment="1">
      <alignment wrapTex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Border="1" applyAlignment="1">
      <alignment horizontal="center" vertical="center" shrinkToFit="1"/>
    </xf>
    <xf numFmtId="0" fontId="14" fillId="0" borderId="19" xfId="3" applyFont="1" applyBorder="1" applyAlignment="1">
      <alignment horizontal="center" vertical="center" shrinkToFit="1"/>
    </xf>
    <xf numFmtId="0" fontId="14" fillId="0" borderId="24" xfId="3" applyFont="1" applyBorder="1" applyAlignment="1">
      <alignment horizontal="center" vertical="center" shrinkToFit="1"/>
    </xf>
    <xf numFmtId="0" fontId="14" fillId="0" borderId="24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4" fillId="3" borderId="6" xfId="3" applyFont="1" applyFill="1" applyBorder="1" applyAlignment="1">
      <alignment horizontal="center" vertical="center" shrinkToFit="1"/>
    </xf>
    <xf numFmtId="0" fontId="14" fillId="3" borderId="45" xfId="3" applyFont="1" applyFill="1" applyBorder="1" applyAlignment="1">
      <alignment horizontal="center" vertical="center" shrinkToFit="1"/>
    </xf>
    <xf numFmtId="0" fontId="16" fillId="3" borderId="1" xfId="1" applyFont="1" applyFill="1" applyBorder="1" applyAlignment="1">
      <alignment horizontal="center" vertical="center" shrinkToFit="1"/>
    </xf>
    <xf numFmtId="0" fontId="14" fillId="3" borderId="2" xfId="1" applyFont="1" applyFill="1" applyBorder="1" applyAlignment="1">
      <alignment horizontal="center" vertical="center" shrinkToFit="1"/>
    </xf>
    <xf numFmtId="0" fontId="14" fillId="3" borderId="12" xfId="1" applyFont="1" applyFill="1" applyBorder="1" applyAlignment="1">
      <alignment horizontal="center" vertical="center" shrinkToFit="1"/>
    </xf>
    <xf numFmtId="0" fontId="14" fillId="3" borderId="19" xfId="1" applyFont="1" applyFill="1" applyBorder="1" applyAlignment="1">
      <alignment horizontal="center" vertical="center" shrinkToFit="1"/>
    </xf>
    <xf numFmtId="0" fontId="14" fillId="3" borderId="31" xfId="1" applyFont="1" applyFill="1" applyBorder="1" applyAlignment="1">
      <alignment horizontal="center" vertical="center" shrinkToFit="1"/>
    </xf>
    <xf numFmtId="0" fontId="16" fillId="3" borderId="3" xfId="1" applyFont="1" applyFill="1" applyBorder="1" applyAlignment="1">
      <alignment horizontal="center" vertical="center" shrinkToFit="1"/>
    </xf>
    <xf numFmtId="0" fontId="14" fillId="3" borderId="2" xfId="3" applyFont="1" applyFill="1" applyBorder="1" applyAlignment="1">
      <alignment horizontal="center" vertical="center" shrinkToFit="1"/>
    </xf>
    <xf numFmtId="0" fontId="14" fillId="3" borderId="21" xfId="1" applyFont="1" applyFill="1" applyBorder="1" applyAlignment="1">
      <alignment horizontal="center" vertical="center" shrinkToFit="1"/>
    </xf>
    <xf numFmtId="0" fontId="14" fillId="3" borderId="24" xfId="1" applyFont="1" applyFill="1" applyBorder="1" applyAlignment="1">
      <alignment horizontal="center" vertical="center" shrinkToFit="1"/>
    </xf>
    <xf numFmtId="0" fontId="16" fillId="3" borderId="11" xfId="1" applyFont="1" applyFill="1" applyBorder="1" applyAlignment="1">
      <alignment horizontal="center" vertical="center" shrinkToFit="1"/>
    </xf>
    <xf numFmtId="1" fontId="14" fillId="3" borderId="42" xfId="2" applyNumberFormat="1" applyFont="1" applyFill="1" applyBorder="1" applyAlignment="1">
      <alignment horizontal="center" vertical="center" shrinkToFit="1"/>
    </xf>
    <xf numFmtId="1" fontId="14" fillId="3" borderId="44" xfId="2" applyNumberFormat="1" applyFont="1" applyFill="1" applyBorder="1" applyAlignment="1">
      <alignment horizontal="center" vertical="center" shrinkToFit="1"/>
    </xf>
    <xf numFmtId="1" fontId="16" fillId="3" borderId="44" xfId="2" applyNumberFormat="1" applyFont="1" applyFill="1" applyBorder="1" applyAlignment="1">
      <alignment horizontal="center" vertical="center" shrinkToFit="1"/>
    </xf>
    <xf numFmtId="1" fontId="16" fillId="3" borderId="36" xfId="2" applyNumberFormat="1" applyFont="1" applyFill="1" applyBorder="1" applyAlignment="1">
      <alignment horizontal="center" vertical="center" shrinkToFit="1"/>
    </xf>
    <xf numFmtId="0" fontId="16" fillId="0" borderId="0" xfId="2" applyFont="1" applyBorder="1" applyAlignment="1">
      <alignment horizontal="centerContinuous" vertical="center"/>
    </xf>
    <xf numFmtId="49" fontId="14" fillId="0" borderId="30" xfId="3" applyNumberFormat="1" applyFont="1" applyBorder="1" applyAlignment="1">
      <alignment horizontal="left" vertical="center"/>
    </xf>
    <xf numFmtId="1" fontId="14" fillId="0" borderId="32" xfId="2" applyNumberFormat="1" applyFont="1" applyBorder="1" applyAlignment="1">
      <alignment horizontal="center" vertical="center" shrinkToFit="1"/>
    </xf>
    <xf numFmtId="0" fontId="16" fillId="0" borderId="24" xfId="2" applyFont="1" applyBorder="1" applyAlignment="1">
      <alignment horizontal="centerContinuous" vertical="center"/>
    </xf>
    <xf numFmtId="49" fontId="14" fillId="0" borderId="30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40" fillId="0" borderId="3" xfId="0" applyFont="1" applyBorder="1" applyAlignment="1">
      <alignment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41" fillId="0" borderId="0" xfId="2" applyFont="1"/>
    <xf numFmtId="0" fontId="42" fillId="0" borderId="0" xfId="2" applyFont="1"/>
    <xf numFmtId="0" fontId="8" fillId="0" borderId="0" xfId="0" applyFont="1" applyFill="1"/>
    <xf numFmtId="1" fontId="16" fillId="0" borderId="4" xfId="2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9" fillId="0" borderId="0" xfId="4" applyFont="1" applyFill="1" applyAlignment="1">
      <alignment horizontal="left" vertical="center"/>
    </xf>
    <xf numFmtId="0" fontId="8" fillId="0" borderId="0" xfId="4" applyFont="1" applyFill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vertical="center"/>
    </xf>
    <xf numFmtId="0" fontId="5" fillId="0" borderId="0" xfId="0" applyFont="1" applyFill="1"/>
    <xf numFmtId="0" fontId="2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8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9" fillId="0" borderId="0" xfId="0" applyFont="1" applyFill="1" applyAlignment="1" applyProtection="1">
      <alignment horizontal="right" vertical="top"/>
      <protection locked="0"/>
    </xf>
    <xf numFmtId="0" fontId="27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>
      <alignment horizontal="center"/>
    </xf>
    <xf numFmtId="0" fontId="15" fillId="0" borderId="41" xfId="0" applyFont="1" applyFill="1" applyBorder="1" applyAlignment="1">
      <alignment horizontal="centerContinuous"/>
    </xf>
    <xf numFmtId="0" fontId="15" fillId="0" borderId="46" xfId="0" applyFont="1" applyFill="1" applyBorder="1" applyAlignment="1">
      <alignment horizontal="centerContinuous"/>
    </xf>
    <xf numFmtId="0" fontId="15" fillId="0" borderId="39" xfId="0" applyFont="1" applyFill="1" applyBorder="1" applyAlignment="1">
      <alignment horizontal="center"/>
    </xf>
    <xf numFmtId="0" fontId="7" fillId="0" borderId="47" xfId="4" applyFont="1" applyFill="1" applyBorder="1" applyAlignment="1">
      <alignment horizontal="center" vertical="center" shrinkToFit="1"/>
    </xf>
    <xf numFmtId="0" fontId="7" fillId="0" borderId="48" xfId="4" applyFont="1" applyFill="1" applyBorder="1" applyAlignment="1">
      <alignment horizontal="center" vertical="center" shrinkToFit="1"/>
    </xf>
    <xf numFmtId="0" fontId="7" fillId="0" borderId="49" xfId="4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Continuous"/>
    </xf>
    <xf numFmtId="0" fontId="7" fillId="0" borderId="1" xfId="4" applyFont="1" applyFill="1" applyBorder="1" applyAlignment="1">
      <alignment horizontal="center" vertical="center" shrinkToFit="1"/>
    </xf>
    <xf numFmtId="0" fontId="7" fillId="0" borderId="3" xfId="4" applyFont="1" applyFill="1" applyBorder="1" applyAlignment="1">
      <alignment horizontal="center" vertical="center" shrinkToFit="1"/>
    </xf>
    <xf numFmtId="0" fontId="27" fillId="0" borderId="37" xfId="0" applyFont="1" applyFill="1" applyBorder="1" applyAlignment="1">
      <alignment horizontal="centerContinuous"/>
    </xf>
    <xf numFmtId="0" fontId="7" fillId="0" borderId="42" xfId="4" applyFont="1" applyFill="1" applyBorder="1" applyAlignment="1">
      <alignment horizontal="center" vertical="center" shrinkToFit="1"/>
    </xf>
    <xf numFmtId="0" fontId="7" fillId="0" borderId="50" xfId="4" applyFont="1" applyFill="1" applyBorder="1" applyAlignment="1">
      <alignment horizontal="center" vertical="center" shrinkToFit="1"/>
    </xf>
    <xf numFmtId="0" fontId="7" fillId="0" borderId="36" xfId="4" applyFont="1" applyFill="1" applyBorder="1" applyAlignment="1">
      <alignment horizontal="center" vertical="center" shrinkToFit="1"/>
    </xf>
    <xf numFmtId="0" fontId="14" fillId="0" borderId="0" xfId="4" applyFont="1" applyFill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4" applyFont="1" applyFill="1"/>
    <xf numFmtId="0" fontId="14" fillId="0" borderId="0" xfId="0" applyFont="1" applyFill="1" applyAlignment="1">
      <alignment vertical="center"/>
    </xf>
    <xf numFmtId="0" fontId="14" fillId="0" borderId="5" xfId="4" applyFont="1" applyFill="1" applyBorder="1" applyAlignment="1">
      <alignment horizontal="center" shrinkToFit="1"/>
    </xf>
    <xf numFmtId="0" fontId="14" fillId="0" borderId="0" xfId="0" applyFont="1" applyFill="1"/>
    <xf numFmtId="49" fontId="14" fillId="0" borderId="5" xfId="4" applyNumberFormat="1" applyFont="1" applyFill="1" applyBorder="1" applyAlignment="1">
      <alignment horizontal="center" shrinkToFit="1"/>
    </xf>
    <xf numFmtId="0" fontId="9" fillId="0" borderId="0" xfId="0" applyFont="1" applyFill="1"/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7" fillId="0" borderId="0" xfId="0" applyNumberFormat="1" applyFont="1" applyFill="1" applyAlignment="1">
      <alignment vertical="center"/>
    </xf>
    <xf numFmtId="0" fontId="9" fillId="0" borderId="2" xfId="0" applyFont="1" applyFill="1" applyBorder="1" applyAlignment="1">
      <alignment horizontal="centerContinuous"/>
    </xf>
    <xf numFmtId="0" fontId="8" fillId="0" borderId="0" xfId="0" applyFont="1" applyFill="1" applyAlignment="1">
      <alignment vertical="center"/>
    </xf>
    <xf numFmtId="0" fontId="9" fillId="0" borderId="21" xfId="0" applyFont="1" applyFill="1" applyBorder="1" applyAlignment="1">
      <alignment horizontal="centerContinuous"/>
    </xf>
    <xf numFmtId="0" fontId="9" fillId="0" borderId="51" xfId="0" applyFont="1" applyFill="1" applyBorder="1" applyAlignment="1">
      <alignment horizontal="centerContinuous"/>
    </xf>
    <xf numFmtId="0" fontId="16" fillId="0" borderId="31" xfId="0" applyFont="1" applyFill="1" applyBorder="1" applyAlignment="1">
      <alignment horizontal="center" vertical="center"/>
    </xf>
    <xf numFmtId="1" fontId="16" fillId="0" borderId="5" xfId="2" applyNumberFormat="1" applyFont="1" applyFill="1" applyBorder="1" applyAlignment="1">
      <alignment horizontal="center" vertical="center"/>
    </xf>
    <xf numFmtId="1" fontId="14" fillId="0" borderId="52" xfId="3" applyNumberFormat="1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 shrinkToFit="1"/>
    </xf>
    <xf numFmtId="0" fontId="16" fillId="0" borderId="7" xfId="3" applyFont="1" applyFill="1" applyBorder="1" applyAlignment="1">
      <alignment horizontal="center" vertical="center" shrinkToFit="1"/>
    </xf>
    <xf numFmtId="0" fontId="14" fillId="0" borderId="0" xfId="3" applyFont="1" applyFill="1" applyBorder="1" applyAlignment="1">
      <alignment horizontal="center" vertical="center" shrinkToFit="1"/>
    </xf>
    <xf numFmtId="0" fontId="16" fillId="0" borderId="13" xfId="3" applyFont="1" applyFill="1" applyBorder="1" applyAlignment="1">
      <alignment horizontal="center" vertical="center" shrinkToFit="1"/>
    </xf>
    <xf numFmtId="0" fontId="16" fillId="0" borderId="14" xfId="3" applyFont="1" applyFill="1" applyBorder="1" applyAlignment="1">
      <alignment horizontal="center" vertical="center" shrinkToFit="1"/>
    </xf>
    <xf numFmtId="0" fontId="16" fillId="0" borderId="12" xfId="3" applyFont="1" applyFill="1" applyBorder="1" applyAlignment="1">
      <alignment horizontal="center" vertical="center" shrinkToFit="1"/>
    </xf>
    <xf numFmtId="0" fontId="16" fillId="0" borderId="3" xfId="3" applyFont="1" applyFill="1" applyBorder="1" applyAlignment="1">
      <alignment horizontal="center" vertical="center" shrinkToFit="1"/>
    </xf>
    <xf numFmtId="0" fontId="16" fillId="0" borderId="26" xfId="2" applyFont="1" applyBorder="1" applyAlignment="1">
      <alignment horizontal="centerContinuous" vertical="center"/>
    </xf>
    <xf numFmtId="0" fontId="16" fillId="0" borderId="26" xfId="2" applyFont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 shrinkToFit="1"/>
    </xf>
    <xf numFmtId="0" fontId="14" fillId="0" borderId="15" xfId="3" applyFont="1" applyFill="1" applyBorder="1" applyAlignment="1">
      <alignment horizontal="center" vertical="center" shrinkToFit="1"/>
    </xf>
    <xf numFmtId="0" fontId="14" fillId="0" borderId="19" xfId="3" applyFont="1" applyFill="1" applyBorder="1" applyAlignment="1">
      <alignment horizontal="center" vertical="center" shrinkToFit="1"/>
    </xf>
    <xf numFmtId="0" fontId="14" fillId="0" borderId="52" xfId="3" applyFont="1" applyFill="1" applyBorder="1" applyAlignment="1">
      <alignment horizontal="center" vertical="center" shrinkToFit="1"/>
    </xf>
    <xf numFmtId="0" fontId="16" fillId="0" borderId="1" xfId="3" applyFont="1" applyFill="1" applyBorder="1" applyAlignment="1">
      <alignment horizontal="center" vertical="center" shrinkToFit="1"/>
    </xf>
    <xf numFmtId="1" fontId="16" fillId="5" borderId="4" xfId="1" applyNumberFormat="1" applyFont="1" applyFill="1" applyBorder="1" applyAlignment="1">
      <alignment horizontal="center" vertical="center" shrinkToFit="1"/>
    </xf>
    <xf numFmtId="0" fontId="16" fillId="5" borderId="31" xfId="1" applyFont="1" applyFill="1" applyBorder="1" applyAlignment="1">
      <alignment horizontal="center" vertical="center" shrinkToFit="1"/>
    </xf>
    <xf numFmtId="0" fontId="16" fillId="5" borderId="1" xfId="1" applyFont="1" applyFill="1" applyBorder="1" applyAlignment="1">
      <alignment horizontal="center" vertical="center" shrinkToFit="1"/>
    </xf>
    <xf numFmtId="0" fontId="14" fillId="5" borderId="2" xfId="1" applyFont="1" applyFill="1" applyBorder="1" applyAlignment="1">
      <alignment horizontal="center" vertical="center" shrinkToFit="1"/>
    </xf>
    <xf numFmtId="0" fontId="14" fillId="5" borderId="1" xfId="1" applyFont="1" applyFill="1" applyBorder="1" applyAlignment="1">
      <alignment horizontal="center" vertical="center" shrinkToFit="1"/>
    </xf>
    <xf numFmtId="0" fontId="14" fillId="5" borderId="31" xfId="1" applyFont="1" applyFill="1" applyBorder="1" applyAlignment="1">
      <alignment horizontal="center" vertical="center" shrinkToFit="1"/>
    </xf>
    <xf numFmtId="0" fontId="14" fillId="5" borderId="21" xfId="1" applyFont="1" applyFill="1" applyBorder="1" applyAlignment="1">
      <alignment horizontal="center" vertical="center" shrinkToFit="1"/>
    </xf>
    <xf numFmtId="0" fontId="14" fillId="5" borderId="22" xfId="1" applyFont="1" applyFill="1" applyBorder="1" applyAlignment="1">
      <alignment horizontal="center" vertical="center" shrinkToFit="1"/>
    </xf>
    <xf numFmtId="0" fontId="16" fillId="5" borderId="22" xfId="1" applyFont="1" applyFill="1" applyBorder="1" applyAlignment="1">
      <alignment horizontal="center" vertical="center" shrinkToFit="1"/>
    </xf>
    <xf numFmtId="1" fontId="16" fillId="0" borderId="1" xfId="2" applyNumberFormat="1" applyFont="1" applyFill="1" applyBorder="1" applyAlignment="1">
      <alignment horizontal="center" vertical="center"/>
    </xf>
    <xf numFmtId="1" fontId="14" fillId="0" borderId="31" xfId="3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shrinkToFit="1"/>
    </xf>
    <xf numFmtId="0" fontId="16" fillId="0" borderId="32" xfId="0" applyFont="1" applyFill="1" applyBorder="1" applyAlignment="1">
      <alignment horizontal="center" vertical="center"/>
    </xf>
    <xf numFmtId="1" fontId="16" fillId="0" borderId="22" xfId="2" applyNumberFormat="1" applyFont="1" applyFill="1" applyBorder="1" applyAlignment="1">
      <alignment horizontal="center" vertical="center"/>
    </xf>
    <xf numFmtId="1" fontId="14" fillId="0" borderId="32" xfId="3" applyNumberFormat="1" applyFont="1" applyFill="1" applyBorder="1" applyAlignment="1">
      <alignment horizontal="center" vertical="center" wrapText="1"/>
    </xf>
    <xf numFmtId="0" fontId="14" fillId="0" borderId="45" xfId="3" applyFont="1" applyFill="1" applyBorder="1" applyAlignment="1">
      <alignment horizontal="center" vertical="center" shrinkToFit="1"/>
    </xf>
    <xf numFmtId="0" fontId="16" fillId="0" borderId="10" xfId="1" applyFont="1" applyFill="1" applyBorder="1" applyAlignment="1">
      <alignment horizontal="center" vertical="center" shrinkToFit="1"/>
    </xf>
    <xf numFmtId="0" fontId="14" fillId="0" borderId="2" xfId="3" applyFont="1" applyFill="1" applyBorder="1" applyAlignment="1">
      <alignment horizontal="center" vertical="center" shrinkToFit="1"/>
    </xf>
    <xf numFmtId="0" fontId="16" fillId="5" borderId="4" xfId="1" applyFont="1" applyFill="1" applyBorder="1" applyAlignment="1">
      <alignment horizontal="center" vertical="center" shrinkToFit="1"/>
    </xf>
    <xf numFmtId="1" fontId="16" fillId="5" borderId="1" xfId="2" applyNumberFormat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 shrinkToFit="1"/>
    </xf>
    <xf numFmtId="0" fontId="16" fillId="0" borderId="11" xfId="3" applyFont="1" applyFill="1" applyBorder="1" applyAlignment="1">
      <alignment horizontal="center" vertical="center" shrinkToFit="1"/>
    </xf>
    <xf numFmtId="0" fontId="16" fillId="0" borderId="11" xfId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 shrinkToFit="1"/>
    </xf>
    <xf numFmtId="0" fontId="14" fillId="0" borderId="1" xfId="3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6" fillId="0" borderId="24" xfId="3" applyFont="1" applyFill="1" applyBorder="1" applyAlignment="1">
      <alignment horizontal="center" vertical="center" shrinkToFit="1"/>
    </xf>
    <xf numFmtId="0" fontId="16" fillId="0" borderId="24" xfId="1" applyFont="1" applyFill="1" applyBorder="1" applyAlignment="1">
      <alignment horizontal="center" vertical="center" shrinkToFit="1"/>
    </xf>
    <xf numFmtId="0" fontId="16" fillId="5" borderId="18" xfId="1" applyFont="1" applyFill="1" applyBorder="1" applyAlignment="1">
      <alignment horizontal="center" vertical="center" shrinkToFit="1"/>
    </xf>
    <xf numFmtId="0" fontId="16" fillId="5" borderId="23" xfId="1" applyFont="1" applyFill="1" applyBorder="1" applyAlignment="1">
      <alignment horizontal="center" vertical="center"/>
    </xf>
    <xf numFmtId="0" fontId="16" fillId="5" borderId="32" xfId="1" applyFont="1" applyFill="1" applyBorder="1" applyAlignment="1">
      <alignment horizontal="center" vertical="center"/>
    </xf>
    <xf numFmtId="0" fontId="16" fillId="5" borderId="11" xfId="1" applyFont="1" applyFill="1" applyBorder="1" applyAlignment="1">
      <alignment horizontal="center" vertical="center" shrinkToFit="1"/>
    </xf>
    <xf numFmtId="0" fontId="16" fillId="5" borderId="20" xfId="1" applyFont="1" applyFill="1" applyBorder="1" applyAlignment="1">
      <alignment horizontal="center" vertical="center" shrinkToFit="1"/>
    </xf>
    <xf numFmtId="1" fontId="16" fillId="5" borderId="4" xfId="2" applyNumberFormat="1" applyFont="1" applyFill="1" applyBorder="1" applyAlignment="1">
      <alignment horizontal="center" vertical="center" shrinkToFit="1"/>
    </xf>
    <xf numFmtId="1" fontId="16" fillId="5" borderId="31" xfId="2" applyNumberFormat="1" applyFont="1" applyFill="1" applyBorder="1" applyAlignment="1">
      <alignment horizontal="center" vertical="center" shrinkToFit="1"/>
    </xf>
    <xf numFmtId="0" fontId="14" fillId="5" borderId="19" xfId="1" applyFont="1" applyFill="1" applyBorder="1" applyAlignment="1">
      <alignment horizontal="center" vertical="center" shrinkToFit="1"/>
    </xf>
    <xf numFmtId="0" fontId="16" fillId="5" borderId="53" xfId="1" applyFont="1" applyFill="1" applyBorder="1" applyAlignment="1">
      <alignment horizontal="center" vertical="center" shrinkToFit="1"/>
    </xf>
    <xf numFmtId="1" fontId="16" fillId="5" borderId="37" xfId="1" applyNumberFormat="1" applyFont="1" applyFill="1" applyBorder="1" applyAlignment="1">
      <alignment horizontal="center" vertical="center" shrinkToFit="1"/>
    </xf>
    <xf numFmtId="1" fontId="16" fillId="5" borderId="42" xfId="1" applyNumberFormat="1" applyFont="1" applyFill="1" applyBorder="1" applyAlignment="1">
      <alignment horizontal="center" vertical="center" shrinkToFit="1"/>
    </xf>
    <xf numFmtId="1" fontId="16" fillId="5" borderId="54" xfId="1" applyNumberFormat="1" applyFont="1" applyFill="1" applyBorder="1" applyAlignment="1">
      <alignment horizontal="center" vertical="center" shrinkToFit="1"/>
    </xf>
    <xf numFmtId="1" fontId="16" fillId="5" borderId="55" xfId="1" applyNumberFormat="1" applyFont="1" applyFill="1" applyBorder="1" applyAlignment="1">
      <alignment horizontal="center" vertical="center" shrinkToFit="1"/>
    </xf>
    <xf numFmtId="1" fontId="16" fillId="5" borderId="56" xfId="2" applyNumberFormat="1" applyFont="1" applyFill="1" applyBorder="1" applyAlignment="1">
      <alignment horizontal="center" vertical="center" shrinkToFit="1"/>
    </xf>
    <xf numFmtId="1" fontId="16" fillId="5" borderId="51" xfId="2" applyNumberFormat="1" applyFont="1" applyFill="1" applyBorder="1" applyAlignment="1">
      <alignment horizontal="center" vertical="center" shrinkToFit="1"/>
    </xf>
    <xf numFmtId="1" fontId="16" fillId="5" borderId="57" xfId="2" applyNumberFormat="1" applyFont="1" applyFill="1" applyBorder="1" applyAlignment="1">
      <alignment horizontal="center" vertical="center" shrinkToFit="1"/>
    </xf>
    <xf numFmtId="1" fontId="16" fillId="5" borderId="58" xfId="2" applyNumberFormat="1" applyFont="1" applyFill="1" applyBorder="1" applyAlignment="1">
      <alignment horizontal="center" vertical="center" shrinkToFit="1"/>
    </xf>
    <xf numFmtId="0" fontId="16" fillId="0" borderId="15" xfId="3" applyFont="1" applyFill="1" applyBorder="1" applyAlignment="1">
      <alignment horizontal="center" vertical="center" shrinkToFit="1"/>
    </xf>
    <xf numFmtId="0" fontId="16" fillId="0" borderId="15" xfId="1" applyFont="1" applyFill="1" applyBorder="1" applyAlignment="1">
      <alignment horizontal="center" vertical="center" shrinkToFit="1"/>
    </xf>
    <xf numFmtId="0" fontId="14" fillId="5" borderId="24" xfId="1" applyFont="1" applyFill="1" applyBorder="1" applyAlignment="1">
      <alignment horizontal="center" vertical="center" shrinkToFit="1"/>
    </xf>
    <xf numFmtId="1" fontId="14" fillId="5" borderId="21" xfId="2" applyNumberFormat="1" applyFont="1" applyFill="1" applyBorder="1" applyAlignment="1">
      <alignment horizontal="center" vertical="center" shrinkToFit="1"/>
    </xf>
    <xf numFmtId="1" fontId="14" fillId="5" borderId="22" xfId="2" applyNumberFormat="1" applyFont="1" applyFill="1" applyBorder="1" applyAlignment="1">
      <alignment horizontal="center" vertical="center" shrinkToFit="1"/>
    </xf>
    <xf numFmtId="1" fontId="16" fillId="5" borderId="24" xfId="2" applyNumberFormat="1" applyFont="1" applyFill="1" applyBorder="1" applyAlignment="1">
      <alignment horizontal="center" vertical="center" shrinkToFit="1"/>
    </xf>
    <xf numFmtId="0" fontId="14" fillId="0" borderId="15" xfId="0" applyFont="1" applyBorder="1"/>
    <xf numFmtId="49" fontId="16" fillId="0" borderId="0" xfId="0" applyNumberFormat="1" applyFont="1"/>
    <xf numFmtId="49" fontId="14" fillId="0" borderId="0" xfId="0" applyNumberFormat="1" applyFont="1"/>
    <xf numFmtId="49" fontId="14" fillId="0" borderId="0" xfId="0" applyNumberFormat="1" applyFont="1" applyAlignment="1">
      <alignment horizontal="right"/>
    </xf>
    <xf numFmtId="49" fontId="30" fillId="0" borderId="0" xfId="0" applyNumberFormat="1" applyFont="1" applyAlignment="1">
      <alignment horizontal="center"/>
    </xf>
    <xf numFmtId="0" fontId="44" fillId="0" borderId="0" xfId="0" applyFont="1"/>
    <xf numFmtId="0" fontId="14" fillId="0" borderId="0" xfId="0" applyFont="1" applyBorder="1" applyAlignment="1">
      <alignment horizontal="center"/>
    </xf>
    <xf numFmtId="0" fontId="45" fillId="0" borderId="0" xfId="0" applyFont="1"/>
    <xf numFmtId="0" fontId="14" fillId="0" borderId="0" xfId="0" applyFont="1" applyBorder="1" applyAlignment="1">
      <alignment horizontal="center" vertical="top"/>
    </xf>
    <xf numFmtId="49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right"/>
    </xf>
    <xf numFmtId="0" fontId="16" fillId="0" borderId="25" xfId="2" applyFont="1" applyBorder="1" applyAlignment="1">
      <alignment horizontal="centerContinuous" vertical="center"/>
    </xf>
    <xf numFmtId="0" fontId="46" fillId="0" borderId="56" xfId="1" applyFont="1" applyBorder="1" applyAlignment="1">
      <alignment horizontal="center" vertical="center" wrapText="1"/>
    </xf>
    <xf numFmtId="0" fontId="46" fillId="0" borderId="56" xfId="1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14" fillId="0" borderId="30" xfId="0" applyNumberFormat="1" applyFont="1" applyFill="1" applyBorder="1" applyAlignment="1">
      <alignment horizontal="left" vertical="center"/>
    </xf>
    <xf numFmtId="1" fontId="14" fillId="0" borderId="32" xfId="2" applyNumberFormat="1" applyFont="1" applyFill="1" applyBorder="1" applyAlignment="1">
      <alignment horizontal="center" vertical="center" shrinkToFit="1"/>
    </xf>
    <xf numFmtId="1" fontId="14" fillId="0" borderId="1" xfId="2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 shrinkToFit="1"/>
    </xf>
    <xf numFmtId="0" fontId="14" fillId="0" borderId="0" xfId="2" applyFont="1" applyFill="1"/>
    <xf numFmtId="0" fontId="14" fillId="0" borderId="31" xfId="3" applyFont="1" applyFill="1" applyBorder="1" applyAlignment="1">
      <alignment horizontal="center" vertical="center" shrinkToFit="1"/>
    </xf>
    <xf numFmtId="0" fontId="14" fillId="5" borderId="32" xfId="1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vertical="center" wrapText="1"/>
    </xf>
    <xf numFmtId="1" fontId="14" fillId="0" borderId="21" xfId="2" applyNumberFormat="1" applyFont="1" applyFill="1" applyBorder="1" applyAlignment="1">
      <alignment horizontal="center" vertical="center" shrinkToFit="1"/>
    </xf>
    <xf numFmtId="0" fontId="14" fillId="0" borderId="12" xfId="2" applyFont="1" applyFill="1" applyBorder="1" applyAlignment="1">
      <alignment horizontal="center" vertical="center"/>
    </xf>
    <xf numFmtId="0" fontId="14" fillId="0" borderId="15" xfId="0" applyFont="1" applyBorder="1" applyAlignment="1"/>
    <xf numFmtId="0" fontId="14" fillId="0" borderId="19" xfId="0" applyFont="1" applyBorder="1" applyAlignment="1"/>
    <xf numFmtId="0" fontId="16" fillId="0" borderId="4" xfId="2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50" xfId="0" applyFont="1" applyFill="1" applyBorder="1" applyAlignment="1">
      <alignment horizontal="center" vertical="center" textRotation="90" wrapText="1"/>
    </xf>
    <xf numFmtId="0" fontId="27" fillId="0" borderId="1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 vertical="center" textRotation="90" wrapText="1"/>
    </xf>
    <xf numFmtId="0" fontId="9" fillId="0" borderId="49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textRotation="90" wrapText="1"/>
    </xf>
    <xf numFmtId="0" fontId="9" fillId="0" borderId="42" xfId="0" applyFont="1" applyFill="1" applyBorder="1" applyAlignment="1">
      <alignment horizontal="center" vertical="center" textRotation="90" wrapText="1"/>
    </xf>
    <xf numFmtId="0" fontId="9" fillId="0" borderId="36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4" fillId="0" borderId="53" xfId="4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6" fillId="0" borderId="48" xfId="0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6" fillId="0" borderId="50" xfId="0" applyFont="1" applyFill="1" applyBorder="1" applyAlignment="1">
      <alignment horizontal="center" vertical="center" textRotation="90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center" vertical="center" textRotation="90" wrapText="1"/>
    </xf>
    <xf numFmtId="0" fontId="9" fillId="0" borderId="34" xfId="0" applyFont="1" applyFill="1" applyBorder="1" applyAlignment="1">
      <alignment horizontal="center" vertical="center" textRotation="90" wrapText="1"/>
    </xf>
    <xf numFmtId="0" fontId="16" fillId="0" borderId="51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4" fillId="0" borderId="27" xfId="0" applyFont="1" applyFill="1" applyBorder="1" applyAlignment="1">
      <alignment horizontal="center"/>
    </xf>
    <xf numFmtId="0" fontId="28" fillId="0" borderId="0" xfId="0" applyFont="1" applyFill="1" applyAlignment="1" applyProtection="1">
      <alignment horizontal="center" vertical="top"/>
      <protection locked="0"/>
    </xf>
    <xf numFmtId="0" fontId="9" fillId="0" borderId="0" xfId="0" applyFont="1" applyFill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0" applyFont="1" applyFill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4" applyFont="1" applyFill="1" applyAlignment="1">
      <alignment horizontal="left" vertical="center"/>
    </xf>
    <xf numFmtId="0" fontId="20" fillId="0" borderId="0" xfId="4" applyFont="1" applyFill="1" applyAlignment="1">
      <alignment horizontal="left" vertical="center"/>
    </xf>
    <xf numFmtId="0" fontId="11" fillId="0" borderId="0" xfId="4" applyFont="1" applyFill="1" applyAlignment="1">
      <alignment horizontal="center"/>
    </xf>
    <xf numFmtId="0" fontId="13" fillId="0" borderId="19" xfId="0" applyFont="1" applyFill="1" applyBorder="1" applyAlignment="1">
      <alignment horizontal="left"/>
    </xf>
    <xf numFmtId="0" fontId="11" fillId="0" borderId="0" xfId="0" applyFont="1" applyFill="1" applyAlignment="1">
      <alignment horizontal="right" wrapText="1"/>
    </xf>
    <xf numFmtId="0" fontId="20" fillId="0" borderId="0" xfId="4" applyFont="1" applyFill="1" applyAlignment="1">
      <alignment horizontal="left" vertical="center" wrapText="1"/>
    </xf>
    <xf numFmtId="0" fontId="22" fillId="0" borderId="15" xfId="0" applyFont="1" applyFill="1" applyBorder="1" applyAlignment="1">
      <alignment horizontal="left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27" fillId="0" borderId="0" xfId="0" applyFont="1" applyFill="1" applyAlignment="1" applyProtection="1">
      <alignment horizontal="left" vertical="center" wrapText="1"/>
      <protection locked="0"/>
    </xf>
    <xf numFmtId="0" fontId="27" fillId="0" borderId="0" xfId="0" applyFont="1" applyFill="1" applyAlignment="1">
      <alignment horizontal="left" vertical="center"/>
    </xf>
    <xf numFmtId="0" fontId="43" fillId="0" borderId="0" xfId="0" applyFont="1" applyFill="1" applyAlignment="1" applyProtection="1">
      <alignment horizontal="center" vertical="center" wrapText="1"/>
      <protection locked="0"/>
    </xf>
    <xf numFmtId="0" fontId="27" fillId="0" borderId="0" xfId="0" applyFont="1" applyFill="1" applyAlignment="1" applyProtection="1">
      <alignment horizontal="center" vertical="center" wrapText="1"/>
      <protection locked="0"/>
    </xf>
    <xf numFmtId="1" fontId="8" fillId="0" borderId="34" xfId="0" applyNumberFormat="1" applyFont="1" applyFill="1" applyBorder="1" applyAlignment="1">
      <alignment horizontal="center" vertical="center"/>
    </xf>
    <xf numFmtId="1" fontId="8" fillId="0" borderId="44" xfId="0" applyNumberFormat="1" applyFont="1" applyFill="1" applyBorder="1" applyAlignment="1">
      <alignment horizontal="center" vertical="center"/>
    </xf>
    <xf numFmtId="1" fontId="8" fillId="0" borderId="55" xfId="0" applyNumberFormat="1" applyFont="1" applyFill="1" applyBorder="1" applyAlignment="1">
      <alignment horizontal="center" vertical="center"/>
    </xf>
    <xf numFmtId="1" fontId="9" fillId="0" borderId="57" xfId="0" applyNumberFormat="1" applyFont="1" applyFill="1" applyBorder="1" applyAlignment="1">
      <alignment horizontal="center" vertical="center"/>
    </xf>
    <xf numFmtId="1" fontId="9" fillId="0" borderId="58" xfId="0" applyNumberFormat="1" applyFont="1" applyFill="1" applyBorder="1" applyAlignment="1">
      <alignment horizontal="center" vertical="center"/>
    </xf>
    <xf numFmtId="1" fontId="7" fillId="0" borderId="48" xfId="0" applyNumberFormat="1" applyFont="1" applyFill="1" applyBorder="1" applyAlignment="1">
      <alignment horizontal="center" vertical="center"/>
    </xf>
    <xf numFmtId="1" fontId="7" fillId="0" borderId="49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1" fontId="9" fillId="0" borderId="51" xfId="0" applyNumberFormat="1" applyFont="1" applyFill="1" applyBorder="1" applyAlignment="1">
      <alignment horizontal="center" vertical="center"/>
    </xf>
    <xf numFmtId="1" fontId="9" fillId="0" borderId="47" xfId="0" applyNumberFormat="1" applyFont="1" applyFill="1" applyBorder="1" applyAlignment="1">
      <alignment horizontal="center" vertical="center"/>
    </xf>
    <xf numFmtId="1" fontId="9" fillId="0" borderId="48" xfId="0" applyNumberFormat="1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3" fillId="0" borderId="19" xfId="0" applyFont="1" applyFill="1" applyBorder="1" applyAlignment="1" applyProtection="1">
      <alignment horizontal="left"/>
      <protection locked="0"/>
    </xf>
    <xf numFmtId="0" fontId="16" fillId="0" borderId="59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horizontal="right" vertical="top"/>
      <protection locked="0"/>
    </xf>
    <xf numFmtId="1" fontId="7" fillId="0" borderId="12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1" fontId="9" fillId="0" borderId="30" xfId="0" applyNumberFormat="1" applyFont="1" applyFill="1" applyBorder="1" applyAlignment="1">
      <alignment horizontal="center" vertical="center"/>
    </xf>
    <xf numFmtId="1" fontId="9" fillId="0" borderId="19" xfId="0" applyNumberFormat="1" applyFont="1" applyFill="1" applyBorder="1" applyAlignment="1">
      <alignment horizontal="center" vertical="center"/>
    </xf>
    <xf numFmtId="1" fontId="9" fillId="0" borderId="31" xfId="0" applyNumberFormat="1" applyFont="1" applyFill="1" applyBorder="1" applyAlignment="1">
      <alignment horizontal="center" vertical="center"/>
    </xf>
    <xf numFmtId="1" fontId="9" fillId="0" borderId="42" xfId="0" applyNumberFormat="1" applyFont="1" applyFill="1" applyBorder="1" applyAlignment="1">
      <alignment horizontal="center" vertical="center"/>
    </xf>
    <xf numFmtId="1" fontId="9" fillId="0" borderId="50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/>
    </xf>
    <xf numFmtId="1" fontId="7" fillId="0" borderId="50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8" fillId="0" borderId="40" xfId="0" applyFont="1" applyBorder="1" applyAlignment="1">
      <alignment horizontal="center" vertical="center" textRotation="90"/>
    </xf>
    <xf numFmtId="0" fontId="8" fillId="0" borderId="32" xfId="0" applyFont="1" applyBorder="1" applyAlignment="1">
      <alignment horizontal="center" vertical="center" textRotation="90"/>
    </xf>
    <xf numFmtId="0" fontId="8" fillId="0" borderId="53" xfId="0" applyFont="1" applyBorder="1" applyAlignment="1">
      <alignment horizontal="center" vertical="center" textRotation="90"/>
    </xf>
    <xf numFmtId="0" fontId="8" fillId="0" borderId="63" xfId="0" applyFont="1" applyBorder="1" applyAlignment="1">
      <alignment horizontal="center" vertical="center" textRotation="90"/>
    </xf>
    <xf numFmtId="0" fontId="8" fillId="0" borderId="21" xfId="0" applyFont="1" applyBorder="1" applyAlignment="1">
      <alignment horizontal="center" vertical="center" textRotation="90"/>
    </xf>
    <xf numFmtId="0" fontId="8" fillId="0" borderId="45" xfId="0" applyFont="1" applyBorder="1" applyAlignment="1">
      <alignment horizontal="center" vertical="center" textRotation="90"/>
    </xf>
    <xf numFmtId="0" fontId="8" fillId="0" borderId="41" xfId="0" applyFont="1" applyBorder="1" applyAlignment="1">
      <alignment horizontal="center" vertical="center" textRotation="90"/>
    </xf>
    <xf numFmtId="0" fontId="14" fillId="3" borderId="38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top"/>
    </xf>
    <xf numFmtId="0" fontId="16" fillId="0" borderId="42" xfId="0" applyFont="1" applyBorder="1" applyAlignment="1">
      <alignment horizontal="right" vertical="center"/>
    </xf>
    <xf numFmtId="0" fontId="16" fillId="0" borderId="50" xfId="0" applyFont="1" applyBorder="1" applyAlignment="1">
      <alignment horizontal="right" vertical="center"/>
    </xf>
    <xf numFmtId="0" fontId="16" fillId="0" borderId="34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39" xfId="0" applyFont="1" applyBorder="1" applyAlignment="1">
      <alignment horizontal="center" vertical="center" textRotation="90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5" fillId="0" borderId="46" xfId="0" applyFont="1" applyBorder="1" applyAlignment="1">
      <alignment horizontal="center" vertical="center" textRotation="90" wrapText="1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14" fillId="3" borderId="67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49" fontId="16" fillId="0" borderId="30" xfId="0" applyNumberFormat="1" applyFont="1" applyFill="1" applyBorder="1" applyAlignment="1">
      <alignment horizontal="left" vertical="center"/>
    </xf>
    <xf numFmtId="49" fontId="16" fillId="0" borderId="19" xfId="0" applyNumberFormat="1" applyFont="1" applyFill="1" applyBorder="1" applyAlignment="1">
      <alignment horizontal="left" vertical="center"/>
    </xf>
    <xf numFmtId="49" fontId="16" fillId="0" borderId="18" xfId="0" applyNumberFormat="1" applyFont="1" applyFill="1" applyBorder="1" applyAlignment="1">
      <alignment horizontal="left" vertical="center"/>
    </xf>
    <xf numFmtId="0" fontId="15" fillId="0" borderId="67" xfId="0" applyFont="1" applyBorder="1" applyAlignment="1">
      <alignment horizontal="center" vertical="center" textRotation="90" wrapText="1" shrinkToFit="1"/>
    </xf>
    <xf numFmtId="0" fontId="15" fillId="0" borderId="14" xfId="0" applyFont="1" applyBorder="1" applyAlignment="1">
      <alignment horizontal="center" vertical="center" textRotation="90" wrapText="1" shrinkToFit="1"/>
    </xf>
    <xf numFmtId="0" fontId="15" fillId="0" borderId="39" xfId="0" applyFont="1" applyBorder="1" applyAlignment="1">
      <alignment horizontal="center" vertical="center" textRotation="90" wrapText="1" shrinkToFit="1"/>
    </xf>
    <xf numFmtId="49" fontId="16" fillId="0" borderId="17" xfId="0" applyNumberFormat="1" applyFont="1" applyBorder="1" applyAlignment="1">
      <alignment horizontal="right" vertical="center"/>
    </xf>
    <xf numFmtId="49" fontId="16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49" fontId="16" fillId="0" borderId="38" xfId="0" applyNumberFormat="1" applyFont="1" applyBorder="1" applyAlignment="1">
      <alignment horizontal="left" vertical="center"/>
    </xf>
    <xf numFmtId="49" fontId="16" fillId="0" borderId="44" xfId="0" applyNumberFormat="1" applyFont="1" applyBorder="1" applyAlignment="1">
      <alignment horizontal="left" vertical="center"/>
    </xf>
    <xf numFmtId="49" fontId="16" fillId="0" borderId="55" xfId="0" applyNumberFormat="1" applyFont="1" applyBorder="1" applyAlignment="1">
      <alignment horizontal="left"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textRotation="90" wrapText="1"/>
    </xf>
    <xf numFmtId="0" fontId="15" fillId="0" borderId="64" xfId="0" applyFont="1" applyBorder="1" applyAlignment="1">
      <alignment horizontal="center" vertical="center" textRotation="90" wrapText="1"/>
    </xf>
    <xf numFmtId="0" fontId="15" fillId="0" borderId="62" xfId="0" applyFont="1" applyBorder="1" applyAlignment="1">
      <alignment horizontal="center" vertical="center" wrapText="1" shrinkToFit="1"/>
    </xf>
    <xf numFmtId="0" fontId="15" fillId="0" borderId="61" xfId="0" applyFont="1" applyBorder="1" applyAlignment="1">
      <alignment horizontal="center" vertical="center" wrapText="1" shrinkToFit="1"/>
    </xf>
    <xf numFmtId="49" fontId="16" fillId="0" borderId="30" xfId="0" applyNumberFormat="1" applyFont="1" applyBorder="1" applyAlignment="1">
      <alignment horizontal="left" vertical="center"/>
    </xf>
    <xf numFmtId="49" fontId="16" fillId="0" borderId="19" xfId="0" applyNumberFormat="1" applyFont="1" applyBorder="1" applyAlignment="1">
      <alignment horizontal="left" vertical="center"/>
    </xf>
    <xf numFmtId="49" fontId="16" fillId="0" borderId="18" xfId="0" applyNumberFormat="1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 textRotation="90" shrinkToFit="1"/>
    </xf>
    <xf numFmtId="0" fontId="15" fillId="0" borderId="41" xfId="0" applyFont="1" applyBorder="1" applyAlignment="1">
      <alignment horizontal="center" vertical="center" textRotation="90" shrinkToFit="1"/>
    </xf>
    <xf numFmtId="0" fontId="15" fillId="0" borderId="9" xfId="0" applyFont="1" applyBorder="1" applyAlignment="1">
      <alignment horizontal="center" vertical="center" textRotation="90" wrapText="1" shrinkToFit="1"/>
    </xf>
    <xf numFmtId="0" fontId="15" fillId="0" borderId="9" xfId="0" applyFont="1" applyBorder="1" applyAlignment="1">
      <alignment horizontal="center" vertical="center" textRotation="90" shrinkToFit="1"/>
    </xf>
    <xf numFmtId="0" fontId="15" fillId="0" borderId="46" xfId="0" applyFont="1" applyBorder="1" applyAlignment="1">
      <alignment horizontal="center" vertical="center" textRotation="90" shrinkToFit="1"/>
    </xf>
    <xf numFmtId="0" fontId="15" fillId="0" borderId="46" xfId="0" applyFont="1" applyBorder="1" applyAlignment="1">
      <alignment horizontal="center" vertical="center" textRotation="90" wrapText="1" shrinkToFit="1"/>
    </xf>
    <xf numFmtId="49" fontId="15" fillId="0" borderId="59" xfId="0" applyNumberFormat="1" applyFont="1" applyBorder="1" applyAlignment="1">
      <alignment horizontal="center" vertical="center" textRotation="90" wrapText="1"/>
    </xf>
    <xf numFmtId="49" fontId="15" fillId="0" borderId="60" xfId="0" applyNumberFormat="1" applyFont="1" applyBorder="1" applyAlignment="1">
      <alignment horizontal="center" vertical="center" textRotation="90" wrapText="1"/>
    </xf>
    <xf numFmtId="49" fontId="15" fillId="0" borderId="35" xfId="0" applyNumberFormat="1" applyFont="1" applyBorder="1" applyAlignment="1">
      <alignment horizontal="center" vertical="center" textRotation="90" wrapText="1"/>
    </xf>
    <xf numFmtId="0" fontId="15" fillId="0" borderId="25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/>
    </xf>
    <xf numFmtId="0" fontId="15" fillId="0" borderId="36" xfId="0" applyFont="1" applyBorder="1" applyAlignment="1">
      <alignment horizontal="center" vertical="center" textRotation="90"/>
    </xf>
    <xf numFmtId="0" fontId="16" fillId="0" borderId="68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43" xfId="0" applyFont="1" applyBorder="1" applyAlignment="1">
      <alignment horizontal="center" vertical="center" textRotation="90" wrapText="1"/>
    </xf>
    <xf numFmtId="0" fontId="15" fillId="0" borderId="32" xfId="0" applyFont="1" applyBorder="1" applyAlignment="1">
      <alignment horizontal="center" vertical="center" textRotation="90" wrapText="1"/>
    </xf>
    <xf numFmtId="0" fontId="15" fillId="0" borderId="53" xfId="0" applyFont="1" applyBorder="1" applyAlignment="1">
      <alignment horizontal="center" vertical="center" textRotation="90" wrapText="1"/>
    </xf>
    <xf numFmtId="0" fontId="15" fillId="0" borderId="63" xfId="0" applyFont="1" applyBorder="1" applyAlignment="1">
      <alignment horizontal="center" vertical="center" textRotation="90" wrapText="1"/>
    </xf>
    <xf numFmtId="0" fontId="16" fillId="0" borderId="33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textRotation="90" wrapText="1" shrinkToFit="1"/>
    </xf>
    <xf numFmtId="0" fontId="15" fillId="0" borderId="43" xfId="0" applyFont="1" applyBorder="1" applyAlignment="1">
      <alignment horizontal="center" vertical="center" textRotation="90" wrapText="1" shrinkToFi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1" fillId="0" borderId="0" xfId="0" applyFont="1" applyAlignment="1">
      <alignment horizontal="left"/>
    </xf>
    <xf numFmtId="0" fontId="21" fillId="0" borderId="15" xfId="2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8" fillId="0" borderId="15" xfId="0" applyFont="1" applyBorder="1" applyAlignment="1">
      <alignment horizontal="center" vertical="top"/>
    </xf>
    <xf numFmtId="49" fontId="27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21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83" xfId="2" applyFont="1" applyBorder="1" applyAlignment="1">
      <alignment horizontal="center" vertical="center" textRotation="90" wrapText="1"/>
    </xf>
    <xf numFmtId="0" fontId="10" fillId="0" borderId="43" xfId="2" applyFont="1" applyBorder="1" applyAlignment="1">
      <alignment horizontal="center" vertical="center" textRotation="90" wrapText="1"/>
    </xf>
    <xf numFmtId="0" fontId="10" fillId="0" borderId="21" xfId="2" applyFont="1" applyBorder="1" applyAlignment="1">
      <alignment horizontal="center" vertical="center" textRotation="90" wrapText="1"/>
    </xf>
    <xf numFmtId="0" fontId="10" fillId="0" borderId="41" xfId="2" applyFont="1" applyBorder="1" applyAlignment="1">
      <alignment horizontal="center" vertical="center" textRotation="90" wrapText="1"/>
    </xf>
    <xf numFmtId="0" fontId="29" fillId="0" borderId="71" xfId="2" applyFont="1" applyBorder="1" applyAlignment="1">
      <alignment horizontal="center" vertical="center" textRotation="90" wrapText="1"/>
    </xf>
    <xf numFmtId="0" fontId="29" fillId="0" borderId="39" xfId="2" applyFont="1" applyBorder="1" applyAlignment="1">
      <alignment horizontal="center" vertical="center" textRotation="90" wrapText="1"/>
    </xf>
    <xf numFmtId="0" fontId="10" fillId="0" borderId="82" xfId="2" applyFont="1" applyBorder="1" applyAlignment="1">
      <alignment horizontal="center" vertical="center" textRotation="90" wrapText="1"/>
    </xf>
    <xf numFmtId="0" fontId="10" fillId="0" borderId="40" xfId="2" applyFont="1" applyBorder="1" applyAlignment="1">
      <alignment horizontal="center" vertical="center" textRotation="90" wrapText="1"/>
    </xf>
    <xf numFmtId="0" fontId="10" fillId="0" borderId="75" xfId="2" applyFont="1" applyBorder="1" applyAlignment="1">
      <alignment horizontal="center" vertical="center" textRotation="90" wrapText="1"/>
    </xf>
    <xf numFmtId="0" fontId="10" fillId="0" borderId="63" xfId="2" applyFont="1" applyBorder="1" applyAlignment="1">
      <alignment horizontal="center" vertical="center" textRotation="90" wrapText="1"/>
    </xf>
    <xf numFmtId="0" fontId="10" fillId="0" borderId="24" xfId="2" applyFont="1" applyBorder="1" applyAlignment="1">
      <alignment horizontal="center" vertical="center" textRotation="90" wrapText="1"/>
    </xf>
    <xf numFmtId="0" fontId="10" fillId="0" borderId="10" xfId="2" applyFont="1" applyBorder="1" applyAlignment="1">
      <alignment horizontal="center" vertical="center" textRotation="90" wrapText="1"/>
    </xf>
    <xf numFmtId="0" fontId="10" fillId="0" borderId="32" xfId="2" applyFont="1" applyBorder="1" applyAlignment="1">
      <alignment horizontal="center" vertical="center" textRotation="90" wrapText="1"/>
    </xf>
    <xf numFmtId="0" fontId="29" fillId="0" borderId="11" xfId="2" applyFont="1" applyBorder="1" applyAlignment="1">
      <alignment horizontal="center" vertical="center" textRotation="90" wrapText="1"/>
    </xf>
    <xf numFmtId="1" fontId="14" fillId="3" borderId="25" xfId="0" applyNumberFormat="1" applyFont="1" applyFill="1" applyBorder="1" applyAlignment="1">
      <alignment horizontal="center" vertical="center"/>
    </xf>
    <xf numFmtId="1" fontId="14" fillId="3" borderId="26" xfId="0" applyNumberFormat="1" applyFont="1" applyFill="1" applyBorder="1" applyAlignment="1">
      <alignment horizontal="center" vertical="center"/>
    </xf>
    <xf numFmtId="1" fontId="14" fillId="3" borderId="27" xfId="0" applyNumberFormat="1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textRotation="90" wrapText="1"/>
    </xf>
    <xf numFmtId="0" fontId="10" fillId="0" borderId="22" xfId="2" applyFont="1" applyBorder="1" applyAlignment="1">
      <alignment horizontal="center" vertical="center" textRotation="90" wrapText="1"/>
    </xf>
    <xf numFmtId="0" fontId="10" fillId="0" borderId="45" xfId="2" applyFont="1" applyBorder="1" applyAlignment="1">
      <alignment horizontal="center" vertical="center" textRotation="90" wrapText="1"/>
    </xf>
    <xf numFmtId="0" fontId="10" fillId="0" borderId="76" xfId="2" applyFont="1" applyBorder="1" applyAlignment="1">
      <alignment horizontal="center" vertical="center" textRotation="90" wrapText="1"/>
    </xf>
    <xf numFmtId="0" fontId="29" fillId="0" borderId="22" xfId="2" applyFont="1" applyBorder="1" applyAlignment="1">
      <alignment horizontal="center" vertical="center" textRotation="90" wrapText="1"/>
    </xf>
    <xf numFmtId="0" fontId="29" fillId="0" borderId="9" xfId="2" applyFont="1" applyBorder="1" applyAlignment="1">
      <alignment horizontal="center" vertical="center" textRotation="90" wrapText="1"/>
    </xf>
    <xf numFmtId="0" fontId="14" fillId="2" borderId="3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1" fontId="14" fillId="2" borderId="25" xfId="0" applyNumberFormat="1" applyFont="1" applyFill="1" applyBorder="1" applyAlignment="1">
      <alignment horizontal="center" vertical="center"/>
    </xf>
    <xf numFmtId="1" fontId="14" fillId="2" borderId="26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49" fontId="9" fillId="0" borderId="29" xfId="2" applyNumberFormat="1" applyFont="1" applyBorder="1" applyAlignment="1">
      <alignment horizontal="center" vertical="center"/>
    </xf>
    <xf numFmtId="49" fontId="9" fillId="0" borderId="15" xfId="2" applyNumberFormat="1" applyFont="1" applyBorder="1" applyAlignment="1">
      <alignment horizontal="center" vertical="center"/>
    </xf>
    <xf numFmtId="49" fontId="9" fillId="0" borderId="52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49" fontId="9" fillId="0" borderId="28" xfId="1" applyNumberFormat="1" applyFont="1" applyBorder="1" applyAlignment="1">
      <alignment horizontal="center" vertical="center"/>
    </xf>
    <xf numFmtId="49" fontId="9" fillId="0" borderId="28" xfId="2" applyNumberFormat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6" fillId="0" borderId="30" xfId="1" applyFont="1" applyFill="1" applyBorder="1" applyAlignment="1">
      <alignment horizontal="left" vertical="center" shrinkToFit="1"/>
    </xf>
    <xf numFmtId="0" fontId="16" fillId="0" borderId="19" xfId="1" applyFont="1" applyFill="1" applyBorder="1" applyAlignment="1">
      <alignment horizontal="left" vertical="center" shrinkToFit="1"/>
    </xf>
    <xf numFmtId="0" fontId="16" fillId="0" borderId="18" xfId="1" applyFont="1" applyFill="1" applyBorder="1" applyAlignment="1">
      <alignment horizontal="left" vertical="center" shrinkToFit="1"/>
    </xf>
    <xf numFmtId="0" fontId="15" fillId="0" borderId="59" xfId="0" applyFont="1" applyBorder="1" applyAlignment="1">
      <alignment horizontal="center" vertical="center" textRotation="90" wrapText="1"/>
    </xf>
    <xf numFmtId="0" fontId="15" fillId="0" borderId="60" xfId="0" applyFont="1" applyBorder="1" applyAlignment="1">
      <alignment horizontal="center" vertical="center" textRotation="90" wrapText="1"/>
    </xf>
    <xf numFmtId="0" fontId="15" fillId="0" borderId="35" xfId="0" applyFont="1" applyBorder="1" applyAlignment="1">
      <alignment horizontal="center" vertical="center" textRotation="90" wrapText="1"/>
    </xf>
    <xf numFmtId="0" fontId="15" fillId="0" borderId="80" xfId="0" applyFont="1" applyBorder="1" applyAlignment="1">
      <alignment horizontal="center" vertical="center" textRotation="90" wrapText="1" shrinkToFit="1"/>
    </xf>
    <xf numFmtId="0" fontId="17" fillId="0" borderId="65" xfId="2" applyFont="1" applyBorder="1" applyAlignment="1">
      <alignment horizontal="center" vertical="center" textRotation="90" wrapText="1"/>
    </xf>
    <xf numFmtId="0" fontId="17" fillId="0" borderId="17" xfId="2" applyFont="1" applyBorder="1" applyAlignment="1">
      <alignment horizontal="center" vertical="center" textRotation="90" wrapText="1"/>
    </xf>
    <xf numFmtId="0" fontId="17" fillId="0" borderId="33" xfId="2" applyFont="1" applyBorder="1" applyAlignment="1">
      <alignment horizontal="center" vertical="center" textRotation="90" wrapText="1"/>
    </xf>
    <xf numFmtId="0" fontId="14" fillId="0" borderId="0" xfId="0" applyFont="1" applyAlignment="1">
      <alignment horizontal="left"/>
    </xf>
    <xf numFmtId="0" fontId="14" fillId="0" borderId="15" xfId="0" applyFont="1" applyBorder="1" applyAlignment="1">
      <alignment horizontal="center"/>
    </xf>
    <xf numFmtId="0" fontId="16" fillId="0" borderId="38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55" xfId="0" applyFont="1" applyBorder="1" applyAlignment="1">
      <alignment horizontal="right" vertical="center"/>
    </xf>
    <xf numFmtId="49" fontId="21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left"/>
    </xf>
    <xf numFmtId="49" fontId="9" fillId="0" borderId="12" xfId="2" applyNumberFormat="1" applyFont="1" applyBorder="1" applyAlignment="1">
      <alignment horizontal="center" vertical="center"/>
    </xf>
    <xf numFmtId="49" fontId="9" fillId="0" borderId="19" xfId="2" applyNumberFormat="1" applyFont="1" applyBorder="1" applyAlignment="1">
      <alignment horizontal="center" vertical="center"/>
    </xf>
    <xf numFmtId="49" fontId="9" fillId="0" borderId="18" xfId="2" applyNumberFormat="1" applyFont="1" applyBorder="1" applyAlignment="1">
      <alignment horizontal="center" vertical="center"/>
    </xf>
    <xf numFmtId="0" fontId="14" fillId="0" borderId="15" xfId="2" applyFont="1" applyBorder="1" applyAlignment="1">
      <alignment horizontal="center"/>
    </xf>
    <xf numFmtId="1" fontId="16" fillId="5" borderId="68" xfId="2" applyNumberFormat="1" applyFont="1" applyFill="1" applyBorder="1" applyAlignment="1">
      <alignment horizontal="center" vertical="center" shrinkToFit="1"/>
    </xf>
    <xf numFmtId="1" fontId="16" fillId="5" borderId="69" xfId="2" applyNumberFormat="1" applyFont="1" applyFill="1" applyBorder="1" applyAlignment="1">
      <alignment horizontal="center" vertical="center" shrinkToFit="1"/>
    </xf>
    <xf numFmtId="1" fontId="16" fillId="5" borderId="70" xfId="2" applyNumberFormat="1" applyFont="1" applyFill="1" applyBorder="1" applyAlignment="1">
      <alignment horizontal="center" vertical="center" shrinkToFit="1"/>
    </xf>
    <xf numFmtId="0" fontId="9" fillId="0" borderId="24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49" fontId="9" fillId="0" borderId="77" xfId="2" applyNumberFormat="1" applyFont="1" applyBorder="1" applyAlignment="1">
      <alignment horizontal="center" vertical="center"/>
    </xf>
    <xf numFmtId="49" fontId="9" fillId="0" borderId="0" xfId="2" applyNumberFormat="1" applyFont="1" applyBorder="1" applyAlignment="1">
      <alignment horizontal="center" vertical="center"/>
    </xf>
    <xf numFmtId="49" fontId="9" fillId="0" borderId="78" xfId="1" applyNumberFormat="1" applyFont="1" applyBorder="1" applyAlignment="1">
      <alignment horizontal="center" vertical="center"/>
    </xf>
    <xf numFmtId="49" fontId="9" fillId="0" borderId="79" xfId="2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49" fontId="9" fillId="0" borderId="5" xfId="2" applyNumberFormat="1" applyFont="1" applyBorder="1" applyAlignment="1">
      <alignment horizontal="center" vertical="center"/>
    </xf>
    <xf numFmtId="49" fontId="9" fillId="0" borderId="8" xfId="2" applyNumberFormat="1" applyFont="1" applyBorder="1" applyAlignment="1">
      <alignment horizontal="center" vertical="center"/>
    </xf>
    <xf numFmtId="49" fontId="9" fillId="0" borderId="72" xfId="2" applyNumberFormat="1" applyFont="1" applyBorder="1" applyAlignment="1">
      <alignment horizontal="center" vertical="center"/>
    </xf>
    <xf numFmtId="49" fontId="9" fillId="0" borderId="73" xfId="2" applyNumberFormat="1" applyFont="1" applyBorder="1" applyAlignment="1">
      <alignment horizontal="center" vertical="center"/>
    </xf>
    <xf numFmtId="49" fontId="9" fillId="0" borderId="74" xfId="2" applyNumberFormat="1" applyFont="1" applyBorder="1" applyAlignment="1">
      <alignment horizontal="center" vertical="center"/>
    </xf>
    <xf numFmtId="49" fontId="9" fillId="0" borderId="6" xfId="2" applyNumberFormat="1" applyFont="1" applyBorder="1" applyAlignment="1">
      <alignment horizontal="center" vertical="center"/>
    </xf>
    <xf numFmtId="1" fontId="16" fillId="3" borderId="68" xfId="2" applyNumberFormat="1" applyFont="1" applyFill="1" applyBorder="1" applyAlignment="1">
      <alignment horizontal="center" vertical="center" shrinkToFit="1"/>
    </xf>
    <xf numFmtId="1" fontId="16" fillId="3" borderId="69" xfId="2" applyNumberFormat="1" applyFont="1" applyFill="1" applyBorder="1" applyAlignment="1">
      <alignment horizontal="center" vertical="center" shrinkToFit="1"/>
    </xf>
    <xf numFmtId="1" fontId="16" fillId="3" borderId="70" xfId="2" applyNumberFormat="1" applyFont="1" applyFill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textRotation="90" wrapText="1"/>
    </xf>
    <xf numFmtId="0" fontId="33" fillId="0" borderId="26" xfId="2" applyFont="1" applyBorder="1" applyAlignment="1">
      <alignment horizontal="center" vertical="center"/>
    </xf>
    <xf numFmtId="0" fontId="33" fillId="0" borderId="27" xfId="2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textRotation="90" wrapText="1"/>
    </xf>
    <xf numFmtId="0" fontId="15" fillId="0" borderId="45" xfId="0" applyFont="1" applyBorder="1" applyAlignment="1">
      <alignment horizontal="center" vertical="center" textRotation="90" wrapText="1"/>
    </xf>
    <xf numFmtId="0" fontId="15" fillId="0" borderId="41" xfId="0" applyFont="1" applyBorder="1" applyAlignment="1">
      <alignment horizontal="center" vertical="center" textRotation="90" wrapText="1"/>
    </xf>
    <xf numFmtId="0" fontId="28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6" fillId="0" borderId="30" xfId="1" applyFont="1" applyFill="1" applyBorder="1" applyAlignment="1">
      <alignment horizontal="left" vertical="center" wrapText="1"/>
    </xf>
    <xf numFmtId="0" fontId="16" fillId="0" borderId="19" xfId="1" applyFont="1" applyFill="1" applyBorder="1" applyAlignment="1">
      <alignment horizontal="left" vertical="center" wrapText="1"/>
    </xf>
    <xf numFmtId="0" fontId="16" fillId="0" borderId="18" xfId="1" applyFont="1" applyFill="1" applyBorder="1" applyAlignment="1">
      <alignment horizontal="left" vertical="center" wrapText="1"/>
    </xf>
    <xf numFmtId="0" fontId="16" fillId="0" borderId="81" xfId="1" applyFont="1" applyFill="1" applyBorder="1" applyAlignment="1">
      <alignment horizontal="left" vertical="center" wrapText="1"/>
    </xf>
    <xf numFmtId="0" fontId="16" fillId="0" borderId="24" xfId="1" applyFont="1" applyFill="1" applyBorder="1" applyAlignment="1">
      <alignment horizontal="left" vertical="center" wrapText="1"/>
    </xf>
    <xf numFmtId="0" fontId="16" fillId="0" borderId="20" xfId="1" applyFont="1" applyFill="1" applyBorder="1" applyAlignment="1">
      <alignment horizontal="left" vertical="center" wrapText="1"/>
    </xf>
    <xf numFmtId="0" fontId="16" fillId="0" borderId="17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16" xfId="1" applyFont="1" applyFill="1" applyBorder="1" applyAlignment="1">
      <alignment horizontal="left" vertical="center" wrapText="1"/>
    </xf>
    <xf numFmtId="0" fontId="16" fillId="0" borderId="38" xfId="1" applyFont="1" applyFill="1" applyBorder="1" applyAlignment="1">
      <alignment horizontal="left" vertical="center" shrinkToFit="1"/>
    </xf>
    <xf numFmtId="0" fontId="16" fillId="0" borderId="44" xfId="1" applyFont="1" applyFill="1" applyBorder="1" applyAlignment="1">
      <alignment horizontal="left" vertical="center" shrinkToFit="1"/>
    </xf>
    <xf numFmtId="0" fontId="16" fillId="0" borderId="55" xfId="1" applyFont="1" applyFill="1" applyBorder="1" applyAlignment="1">
      <alignment horizontal="left" vertical="center" shrinkToFit="1"/>
    </xf>
    <xf numFmtId="0" fontId="16" fillId="0" borderId="68" xfId="1" applyFont="1" applyFill="1" applyBorder="1" applyAlignment="1">
      <alignment horizontal="left" vertical="center" shrinkToFit="1"/>
    </xf>
    <xf numFmtId="0" fontId="16" fillId="0" borderId="69" xfId="1" applyFont="1" applyFill="1" applyBorder="1" applyAlignment="1">
      <alignment horizontal="left" vertical="center" shrinkToFit="1"/>
    </xf>
    <xf numFmtId="0" fontId="16" fillId="0" borderId="70" xfId="1" applyFont="1" applyFill="1" applyBorder="1" applyAlignment="1">
      <alignment horizontal="left" vertical="center" shrinkToFit="1"/>
    </xf>
    <xf numFmtId="49" fontId="16" fillId="0" borderId="25" xfId="0" applyNumberFormat="1" applyFont="1" applyBorder="1" applyAlignment="1">
      <alignment horizontal="right" vertical="center"/>
    </xf>
    <xf numFmtId="49" fontId="16" fillId="0" borderId="26" xfId="0" applyNumberFormat="1" applyFont="1" applyBorder="1" applyAlignment="1">
      <alignment horizontal="right" vertical="center"/>
    </xf>
    <xf numFmtId="49" fontId="16" fillId="0" borderId="27" xfId="0" applyNumberFormat="1" applyFont="1" applyBorder="1" applyAlignment="1">
      <alignment horizontal="right" vertical="center"/>
    </xf>
    <xf numFmtId="0" fontId="7" fillId="0" borderId="19" xfId="1" applyFont="1" applyBorder="1" applyAlignment="1">
      <alignment horizontal="left" vertical="top" wrapText="1"/>
    </xf>
    <xf numFmtId="0" fontId="7" fillId="0" borderId="18" xfId="1" applyFont="1" applyBorder="1" applyAlignment="1">
      <alignment horizontal="left" vertical="top" wrapText="1"/>
    </xf>
    <xf numFmtId="0" fontId="7" fillId="0" borderId="25" xfId="1" applyFont="1" applyBorder="1" applyAlignment="1">
      <alignment horizontal="left" vertical="top" wrapText="1"/>
    </xf>
    <xf numFmtId="0" fontId="7" fillId="0" borderId="26" xfId="1" applyFont="1" applyBorder="1" applyAlignment="1">
      <alignment horizontal="left" vertical="top" wrapText="1"/>
    </xf>
    <xf numFmtId="0" fontId="7" fillId="0" borderId="27" xfId="1" applyFont="1" applyBorder="1" applyAlignment="1">
      <alignment horizontal="left" vertical="top" wrapText="1"/>
    </xf>
    <xf numFmtId="0" fontId="18" fillId="0" borderId="59" xfId="3" applyFont="1" applyBorder="1" applyAlignment="1">
      <alignment horizontal="left" vertical="center" wrapText="1"/>
    </xf>
    <xf numFmtId="0" fontId="18" fillId="0" borderId="60" xfId="3" applyFont="1" applyBorder="1" applyAlignment="1">
      <alignment horizontal="left" vertical="center" wrapText="1"/>
    </xf>
    <xf numFmtId="0" fontId="18" fillId="0" borderId="35" xfId="3" applyFont="1" applyBorder="1" applyAlignment="1">
      <alignment horizontal="left" vertical="center" wrapText="1"/>
    </xf>
    <xf numFmtId="49" fontId="4" fillId="0" borderId="85" xfId="1" applyNumberFormat="1" applyFont="1" applyFill="1" applyBorder="1" applyAlignment="1">
      <alignment horizontal="center" vertical="center" wrapText="1"/>
    </xf>
    <xf numFmtId="49" fontId="4" fillId="0" borderId="4" xfId="1" applyNumberFormat="1" applyFill="1" applyBorder="1" applyAlignment="1">
      <alignment horizontal="center" vertical="center" wrapText="1"/>
    </xf>
    <xf numFmtId="49" fontId="4" fillId="0" borderId="37" xfId="1" applyNumberForma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left" vertical="top" wrapText="1"/>
    </xf>
    <xf numFmtId="0" fontId="7" fillId="0" borderId="38" xfId="1" applyFont="1" applyBorder="1" applyAlignment="1">
      <alignment horizontal="left" vertical="top" wrapText="1"/>
    </xf>
    <xf numFmtId="0" fontId="7" fillId="0" borderId="44" xfId="1" applyFont="1" applyBorder="1" applyAlignment="1">
      <alignment horizontal="left" vertical="top" wrapText="1"/>
    </xf>
    <xf numFmtId="0" fontId="7" fillId="0" borderId="55" xfId="1" applyFont="1" applyBorder="1" applyAlignment="1">
      <alignment horizontal="left" vertical="top" wrapText="1"/>
    </xf>
    <xf numFmtId="49" fontId="4" fillId="0" borderId="86" xfId="1" applyNumberFormat="1" applyFont="1" applyFill="1" applyBorder="1" applyAlignment="1">
      <alignment horizontal="center" vertical="center" wrapText="1"/>
    </xf>
    <xf numFmtId="49" fontId="4" fillId="0" borderId="60" xfId="1" applyNumberFormat="1" applyFill="1" applyBorder="1" applyAlignment="1">
      <alignment horizontal="center" vertical="center" wrapText="1"/>
    </xf>
    <xf numFmtId="0" fontId="7" fillId="0" borderId="29" xfId="1" applyFont="1" applyBorder="1" applyAlignment="1">
      <alignment horizontal="left" vertical="top" wrapText="1"/>
    </xf>
    <xf numFmtId="0" fontId="7" fillId="0" borderId="15" xfId="1" applyFont="1" applyBorder="1" applyAlignment="1">
      <alignment horizontal="left" vertical="top" wrapText="1"/>
    </xf>
    <xf numFmtId="0" fontId="7" fillId="0" borderId="28" xfId="1" applyFont="1" applyBorder="1" applyAlignment="1">
      <alignment horizontal="left" vertical="top" wrapText="1"/>
    </xf>
    <xf numFmtId="49" fontId="4" fillId="0" borderId="59" xfId="1" applyNumberFormat="1" applyFont="1" applyFill="1" applyBorder="1" applyAlignment="1">
      <alignment horizontal="center" vertical="center" wrapText="1"/>
    </xf>
    <xf numFmtId="49" fontId="4" fillId="0" borderId="35" xfId="1" applyNumberFormat="1" applyFill="1" applyBorder="1" applyAlignment="1">
      <alignment horizontal="center" vertical="center" wrapText="1"/>
    </xf>
    <xf numFmtId="0" fontId="18" fillId="0" borderId="59" xfId="3" applyFont="1" applyBorder="1" applyAlignment="1">
      <alignment horizontal="center" vertical="center" wrapText="1"/>
    </xf>
    <xf numFmtId="0" fontId="18" fillId="0" borderId="60" xfId="3" applyFont="1" applyBorder="1" applyAlignment="1">
      <alignment horizontal="center" vertical="center" wrapText="1"/>
    </xf>
    <xf numFmtId="0" fontId="18" fillId="0" borderId="35" xfId="3" applyFont="1" applyBorder="1" applyAlignment="1">
      <alignment horizontal="center" vertical="center" wrapText="1"/>
    </xf>
    <xf numFmtId="0" fontId="16" fillId="0" borderId="0" xfId="1" applyFont="1" applyAlignment="1">
      <alignment horizontal="center" wrapText="1"/>
    </xf>
    <xf numFmtId="0" fontId="46" fillId="0" borderId="84" xfId="1" applyFont="1" applyBorder="1" applyAlignment="1">
      <alignment horizontal="center" vertical="center" wrapText="1"/>
    </xf>
    <xf numFmtId="0" fontId="46" fillId="0" borderId="57" xfId="1" applyFont="1" applyBorder="1" applyAlignment="1">
      <alignment horizontal="center" vertical="center" wrapText="1"/>
    </xf>
    <xf numFmtId="0" fontId="46" fillId="0" borderId="58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</cellXfs>
  <cellStyles count="5">
    <cellStyle name="Звичайний 2" xfId="1"/>
    <cellStyle name="Обычный" xfId="0" builtinId="0"/>
    <cellStyle name="Обычный_rab00_01" xfId="2"/>
    <cellStyle name="Обычный_Зразок плану 11_12 " xfId="3"/>
    <cellStyle name="Обычный_Зразок ПМ бакал.11_12 20.01.11 (1)" xfId="4"/>
  </cellStyles>
  <dxfs count="2"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8077200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8077200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8077200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rgb="FF92D050"/>
  </sheetPr>
  <dimension ref="A1:BQ55"/>
  <sheetViews>
    <sheetView showZeros="0" view="pageBreakPreview" topLeftCell="A10" zoomScale="95" zoomScaleNormal="100" zoomScaleSheetLayoutView="95" workbookViewId="0">
      <selection activeCell="BC8" sqref="BC8"/>
    </sheetView>
  </sheetViews>
  <sheetFormatPr defaultRowHeight="12.75"/>
  <cols>
    <col min="1" max="1" width="10.28515625" style="9" customWidth="1"/>
    <col min="2" max="37" width="4" style="9" customWidth="1"/>
    <col min="38" max="38" width="2.85546875" style="9" customWidth="1"/>
    <col min="39" max="43" width="4" style="9" customWidth="1"/>
    <col min="44" max="44" width="3.5703125" style="9" customWidth="1"/>
    <col min="45" max="53" width="4" style="9" customWidth="1"/>
    <col min="54" max="16384" width="9.140625" style="9"/>
  </cols>
  <sheetData>
    <row r="1" spans="1:69" ht="19.5" customHeight="1">
      <c r="A1" s="439" t="s">
        <v>66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42" t="s">
        <v>189</v>
      </c>
      <c r="AN1" s="442"/>
      <c r="AO1" s="442"/>
      <c r="AP1" s="442"/>
      <c r="AQ1" s="442"/>
      <c r="AR1" s="442"/>
      <c r="AS1" s="441" t="s">
        <v>477</v>
      </c>
      <c r="AT1" s="441"/>
      <c r="AU1" s="441"/>
      <c r="AV1" s="441"/>
      <c r="AW1" s="441"/>
      <c r="AX1" s="441"/>
      <c r="AY1" s="441"/>
      <c r="AZ1" s="441"/>
      <c r="BA1" s="441"/>
      <c r="BD1" s="22"/>
      <c r="BE1" s="22"/>
      <c r="BF1" s="22"/>
      <c r="BG1" s="22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ht="26.25" customHeight="1">
      <c r="A2" s="439" t="s">
        <v>63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39"/>
      <c r="AG2" s="439"/>
      <c r="AH2" s="439"/>
      <c r="AI2" s="439"/>
      <c r="AJ2" s="439"/>
      <c r="AK2" s="439"/>
      <c r="AL2" s="439"/>
      <c r="AM2" s="442"/>
      <c r="AN2" s="442"/>
      <c r="AO2" s="442"/>
      <c r="AP2" s="442"/>
      <c r="AQ2" s="442"/>
      <c r="AR2" s="442"/>
      <c r="AS2" s="441"/>
      <c r="AT2" s="441"/>
      <c r="AU2" s="441"/>
      <c r="AV2" s="441"/>
      <c r="AW2" s="441"/>
      <c r="AX2" s="441"/>
      <c r="AY2" s="441"/>
      <c r="AZ2" s="441"/>
      <c r="BA2" s="441"/>
      <c r="BD2" s="23"/>
      <c r="BE2" s="23"/>
      <c r="BF2" s="23"/>
      <c r="BG2" s="23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ht="19.5" customHeight="1">
      <c r="A3" s="445" t="s">
        <v>64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  <c r="AK3" s="445"/>
      <c r="AL3" s="445"/>
      <c r="AM3" s="443" t="s">
        <v>30</v>
      </c>
      <c r="AN3" s="443"/>
      <c r="AO3" s="443"/>
      <c r="AP3" s="443"/>
      <c r="AQ3" s="443"/>
      <c r="AR3" s="443"/>
      <c r="AS3" s="444" t="s">
        <v>82</v>
      </c>
      <c r="AT3" s="444"/>
      <c r="AU3" s="444"/>
      <c r="AV3" s="444"/>
      <c r="AW3" s="444"/>
      <c r="AX3" s="444"/>
      <c r="AY3" s="444"/>
      <c r="AZ3" s="444"/>
      <c r="BA3" s="444"/>
      <c r="BD3" s="22"/>
      <c r="BE3" s="22"/>
      <c r="BF3" s="22"/>
      <c r="BG3" s="22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ht="19.5" customHeight="1">
      <c r="A4" s="422"/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43" t="s">
        <v>98</v>
      </c>
      <c r="AN4" s="443"/>
      <c r="AO4" s="443"/>
      <c r="AP4" s="443"/>
      <c r="AQ4" s="443"/>
      <c r="AR4" s="443"/>
      <c r="AS4" s="444">
        <v>2024</v>
      </c>
      <c r="AT4" s="444"/>
      <c r="AU4" s="444"/>
      <c r="AV4" s="444"/>
      <c r="AW4" s="444"/>
      <c r="AX4" s="444"/>
      <c r="AY4" s="444"/>
      <c r="AZ4" s="444"/>
      <c r="BA4" s="444"/>
      <c r="BD4" s="23"/>
      <c r="BE4" s="23"/>
      <c r="BF4" s="22"/>
      <c r="BG4" s="22"/>
      <c r="BH4" s="75"/>
      <c r="BI4" s="75"/>
      <c r="BJ4" s="75"/>
      <c r="BK4" s="75"/>
      <c r="BL4" s="76"/>
      <c r="BM4" s="76"/>
      <c r="BN4" s="76"/>
      <c r="BO4" s="76"/>
      <c r="BP4" s="76"/>
      <c r="BQ4" s="76"/>
    </row>
    <row r="5" spans="1:69" ht="19.5" customHeight="1">
      <c r="A5" s="440" t="s">
        <v>479</v>
      </c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3" t="s">
        <v>25</v>
      </c>
      <c r="AN5" s="443"/>
      <c r="AO5" s="443"/>
      <c r="AP5" s="443"/>
      <c r="AQ5" s="443"/>
      <c r="AR5" s="443"/>
      <c r="AS5" s="444" t="s">
        <v>65</v>
      </c>
      <c r="AT5" s="444"/>
      <c r="AU5" s="444"/>
      <c r="AV5" s="444"/>
      <c r="AW5" s="444"/>
      <c r="AX5" s="444"/>
      <c r="AY5" s="444"/>
      <c r="AZ5" s="444"/>
      <c r="BA5" s="444"/>
      <c r="BD5" s="71"/>
      <c r="BE5" s="71"/>
      <c r="BF5" s="22"/>
      <c r="BG5" s="22"/>
      <c r="BH5" s="77"/>
      <c r="BI5" s="77"/>
      <c r="BJ5" s="78"/>
      <c r="BK5" s="77"/>
      <c r="BL5" s="77"/>
      <c r="BM5" s="77"/>
      <c r="BN5" s="77"/>
      <c r="BO5" s="77"/>
      <c r="BP5" s="77"/>
      <c r="BQ5" s="77"/>
    </row>
    <row r="6" spans="1:69" ht="19.5" customHeight="1">
      <c r="A6" s="248"/>
      <c r="B6" s="248"/>
      <c r="C6" s="248"/>
      <c r="D6" s="248"/>
      <c r="E6" s="248"/>
      <c r="F6" s="248"/>
      <c r="G6" s="248"/>
      <c r="H6" s="248"/>
      <c r="I6" s="248"/>
      <c r="J6" s="248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443" t="s">
        <v>97</v>
      </c>
      <c r="AN6" s="443"/>
      <c r="AO6" s="443"/>
      <c r="AP6" s="443"/>
      <c r="AQ6" s="443"/>
      <c r="AR6" s="443"/>
      <c r="AS6" s="448" t="s">
        <v>478</v>
      </c>
      <c r="AT6" s="448"/>
      <c r="AU6" s="448"/>
      <c r="AV6" s="448"/>
      <c r="AW6" s="448"/>
      <c r="AX6" s="448"/>
      <c r="AY6" s="448"/>
      <c r="AZ6" s="448"/>
      <c r="BA6" s="448"/>
      <c r="BB6" s="22"/>
      <c r="BC6" s="22"/>
      <c r="BD6" s="22"/>
      <c r="BE6" s="22"/>
      <c r="BF6" s="22"/>
      <c r="BG6" s="22"/>
      <c r="BH6" s="76"/>
      <c r="BI6" s="76"/>
      <c r="BJ6" s="76"/>
      <c r="BK6" s="76"/>
      <c r="BL6" s="76"/>
      <c r="BM6" s="76"/>
      <c r="BN6" s="76"/>
      <c r="BO6" s="76"/>
      <c r="BP6" s="76"/>
      <c r="BQ6" s="76"/>
    </row>
    <row r="7" spans="1:69" ht="19.5" customHeight="1">
      <c r="A7" s="248"/>
      <c r="B7" s="248"/>
      <c r="C7" s="248"/>
      <c r="D7" s="248"/>
      <c r="E7" s="248"/>
      <c r="F7" s="248"/>
      <c r="G7" s="248"/>
      <c r="H7" s="248"/>
      <c r="I7" s="248"/>
      <c r="J7" s="248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2"/>
      <c r="AN7" s="252"/>
      <c r="AO7" s="252"/>
      <c r="AP7" s="252"/>
      <c r="AQ7" s="252"/>
      <c r="AR7" s="252"/>
      <c r="AS7" s="448"/>
      <c r="AT7" s="448"/>
      <c r="AU7" s="448"/>
      <c r="AV7" s="448"/>
      <c r="AW7" s="448"/>
      <c r="AX7" s="448"/>
      <c r="AY7" s="448"/>
      <c r="AZ7" s="448"/>
      <c r="BA7" s="448"/>
      <c r="BB7" s="22"/>
      <c r="BC7" s="22"/>
      <c r="BD7" s="22"/>
      <c r="BE7" s="22"/>
      <c r="BF7" s="22"/>
      <c r="BG7" s="22"/>
      <c r="BH7" s="69"/>
      <c r="BI7" s="69"/>
      <c r="BJ7" s="69"/>
      <c r="BK7" s="69"/>
      <c r="BL7" s="69"/>
      <c r="BM7" s="69"/>
      <c r="BN7" s="69"/>
      <c r="BO7" s="69"/>
      <c r="BP7" s="69"/>
      <c r="BQ7" s="69"/>
    </row>
    <row r="8" spans="1:69" ht="41.25" customHeight="1">
      <c r="A8" s="447" t="s">
        <v>128</v>
      </c>
      <c r="B8" s="447"/>
      <c r="C8" s="447"/>
      <c r="D8" s="447"/>
      <c r="E8" s="447"/>
      <c r="F8" s="447"/>
      <c r="G8" s="447"/>
      <c r="H8" s="447"/>
      <c r="I8" s="447"/>
      <c r="J8" s="447"/>
      <c r="K8" s="254"/>
      <c r="L8" s="449" t="s">
        <v>414</v>
      </c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255"/>
      <c r="AL8" s="255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H8" s="2"/>
      <c r="BI8" s="4"/>
      <c r="BJ8" s="4"/>
      <c r="BK8" s="4"/>
      <c r="BL8" s="4"/>
      <c r="BM8" s="4"/>
      <c r="BN8" s="4"/>
      <c r="BO8" s="1"/>
      <c r="BP8" s="1"/>
      <c r="BQ8" s="1"/>
    </row>
    <row r="9" spans="1:69" ht="19.5" customHeight="1">
      <c r="A9" s="477" t="s">
        <v>26</v>
      </c>
      <c r="B9" s="477"/>
      <c r="C9" s="477"/>
      <c r="D9" s="477"/>
      <c r="E9" s="477"/>
      <c r="F9" s="477"/>
      <c r="G9" s="477"/>
      <c r="H9" s="477"/>
      <c r="I9" s="477"/>
      <c r="J9" s="477"/>
      <c r="K9" s="256"/>
      <c r="L9" s="446" t="s">
        <v>415</v>
      </c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  <c r="AJ9" s="446"/>
      <c r="AK9" s="257"/>
      <c r="AL9" s="257"/>
      <c r="AM9" s="468" t="s">
        <v>61</v>
      </c>
      <c r="AN9" s="468"/>
      <c r="AO9" s="468"/>
      <c r="AP9" s="468"/>
      <c r="AQ9" s="468"/>
      <c r="AR9" s="468"/>
      <c r="AS9" s="468"/>
      <c r="AT9" s="468"/>
      <c r="AU9" s="468"/>
      <c r="AV9" s="468"/>
      <c r="AW9" s="468"/>
      <c r="AX9" s="468"/>
      <c r="AY9" s="468"/>
      <c r="AZ9" s="468"/>
      <c r="BA9" s="468"/>
    </row>
    <row r="10" spans="1:69" ht="19.5" customHeight="1">
      <c r="A10" s="477" t="s">
        <v>71</v>
      </c>
      <c r="B10" s="477"/>
      <c r="C10" s="477"/>
      <c r="D10" s="477"/>
      <c r="E10" s="477"/>
      <c r="F10" s="477"/>
      <c r="G10" s="477"/>
      <c r="H10" s="477"/>
      <c r="I10" s="477"/>
      <c r="J10" s="477"/>
      <c r="K10" s="256"/>
      <c r="L10" s="446" t="s">
        <v>416</v>
      </c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  <c r="AJ10" s="446"/>
      <c r="AK10" s="258"/>
      <c r="AL10" s="258"/>
      <c r="AM10" s="435" t="s">
        <v>62</v>
      </c>
      <c r="AN10" s="435"/>
      <c r="AO10" s="435"/>
      <c r="AP10" s="435"/>
      <c r="AQ10" s="435"/>
      <c r="AR10" s="435"/>
      <c r="AS10" s="435"/>
      <c r="AT10" s="435"/>
      <c r="AU10" s="435"/>
      <c r="AV10" s="435"/>
      <c r="AW10" s="435"/>
      <c r="AX10" s="435"/>
      <c r="AY10" s="435"/>
      <c r="AZ10" s="435"/>
      <c r="BA10" s="435"/>
    </row>
    <row r="11" spans="1:69" s="72" customFormat="1" ht="19.5" customHeight="1">
      <c r="A11" s="478" t="s">
        <v>80</v>
      </c>
      <c r="B11" s="478"/>
      <c r="C11" s="478"/>
      <c r="D11" s="478"/>
      <c r="E11" s="478"/>
      <c r="F11" s="478"/>
      <c r="G11" s="478"/>
      <c r="H11" s="478"/>
      <c r="I11" s="478"/>
      <c r="J11" s="478"/>
      <c r="K11" s="260"/>
      <c r="L11" s="473"/>
      <c r="M11" s="473"/>
      <c r="N11" s="473"/>
      <c r="O11" s="473"/>
      <c r="P11" s="473"/>
      <c r="Q11" s="473"/>
      <c r="R11" s="473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  <c r="AI11" s="473"/>
      <c r="AJ11" s="473"/>
      <c r="AK11" s="260"/>
      <c r="AL11" s="260"/>
      <c r="AM11" s="452" t="s">
        <v>471</v>
      </c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52"/>
    </row>
    <row r="12" spans="1:69" s="72" customFormat="1" ht="19.5" customHeight="1">
      <c r="A12" s="478" t="s">
        <v>99</v>
      </c>
      <c r="B12" s="478"/>
      <c r="C12" s="478"/>
      <c r="D12" s="478"/>
      <c r="E12" s="478"/>
      <c r="F12" s="478"/>
      <c r="G12" s="478"/>
      <c r="H12" s="478"/>
      <c r="I12" s="478"/>
      <c r="J12" s="478"/>
      <c r="K12" s="260"/>
      <c r="L12" s="473" t="s">
        <v>126</v>
      </c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3"/>
      <c r="AC12" s="473"/>
      <c r="AD12" s="473"/>
      <c r="AE12" s="473"/>
      <c r="AF12" s="473"/>
      <c r="AG12" s="473"/>
      <c r="AH12" s="473"/>
      <c r="AI12" s="473"/>
      <c r="AJ12" s="473"/>
      <c r="AK12" s="260"/>
      <c r="AL12" s="260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</row>
    <row r="13" spans="1:69" s="72" customFormat="1" ht="19.5" customHeight="1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450" t="s">
        <v>535</v>
      </c>
      <c r="AN13" s="451"/>
      <c r="AO13" s="451"/>
      <c r="AP13" s="451"/>
      <c r="AQ13" s="451"/>
      <c r="AR13" s="451"/>
      <c r="AS13" s="451"/>
      <c r="AT13" s="451"/>
      <c r="AU13" s="451"/>
      <c r="AV13" s="451"/>
      <c r="AW13" s="451"/>
      <c r="AX13" s="451"/>
      <c r="AY13" s="451"/>
      <c r="AZ13" s="451"/>
      <c r="BA13" s="451"/>
    </row>
    <row r="14" spans="1:69" s="72" customFormat="1" ht="19.5" customHeight="1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1"/>
      <c r="AN14" s="261"/>
      <c r="AO14" s="437" t="s">
        <v>353</v>
      </c>
      <c r="AP14" s="437"/>
      <c r="AQ14" s="437"/>
      <c r="AR14" s="437"/>
      <c r="AS14" s="437"/>
      <c r="AT14" s="437"/>
      <c r="AU14" s="437"/>
      <c r="AV14" s="437" t="s">
        <v>157</v>
      </c>
      <c r="AW14" s="437"/>
      <c r="AX14" s="437"/>
      <c r="AY14" s="437"/>
      <c r="AZ14" s="437"/>
      <c r="BA14" s="437"/>
    </row>
    <row r="15" spans="1:69" s="72" customFormat="1" ht="19.5" customHeight="1">
      <c r="A15" s="263"/>
      <c r="B15" s="259"/>
      <c r="C15" s="259"/>
      <c r="D15" s="259"/>
      <c r="E15" s="259"/>
      <c r="F15" s="259"/>
      <c r="G15" s="259"/>
      <c r="H15" s="259"/>
      <c r="I15" s="264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453" t="s">
        <v>472</v>
      </c>
      <c r="AN15" s="454"/>
      <c r="AO15" s="454"/>
      <c r="AP15" s="454"/>
      <c r="AQ15" s="454"/>
      <c r="AR15" s="454"/>
      <c r="AS15" s="454"/>
      <c r="AT15" s="454"/>
      <c r="AU15" s="454"/>
      <c r="AV15" s="454"/>
      <c r="AW15" s="454"/>
      <c r="AX15" s="454"/>
      <c r="AY15" s="454"/>
      <c r="AZ15" s="454"/>
      <c r="BA15" s="454"/>
    </row>
    <row r="16" spans="1:69" ht="19.5" customHeight="1">
      <c r="A16" s="438" t="s">
        <v>68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38"/>
      <c r="X16" s="438"/>
      <c r="Y16" s="438"/>
      <c r="Z16" s="438"/>
      <c r="AA16" s="438"/>
      <c r="AB16" s="438"/>
      <c r="AC16" s="438"/>
      <c r="AD16" s="438"/>
      <c r="AE16" s="438"/>
      <c r="AF16" s="438"/>
      <c r="AG16" s="438"/>
      <c r="AH16" s="438"/>
      <c r="AI16" s="438"/>
      <c r="AJ16" s="438"/>
      <c r="AK16" s="438"/>
      <c r="AL16" s="438"/>
      <c r="AM16" s="438"/>
      <c r="AN16" s="438"/>
      <c r="AO16" s="438"/>
      <c r="AP16" s="438"/>
      <c r="AQ16" s="438"/>
      <c r="AR16" s="438"/>
      <c r="AS16" s="438"/>
      <c r="AT16" s="438"/>
      <c r="AU16" s="438"/>
      <c r="AV16" s="438"/>
      <c r="AW16" s="438"/>
      <c r="AX16" s="438"/>
      <c r="AY16" s="438"/>
      <c r="AZ16" s="438"/>
      <c r="BA16" s="438"/>
    </row>
    <row r="17" spans="1:53" ht="19.5" customHeight="1" thickBot="1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</row>
    <row r="18" spans="1:53" ht="19.5" customHeight="1">
      <c r="A18" s="474" t="s">
        <v>87</v>
      </c>
      <c r="B18" s="476" t="s">
        <v>4</v>
      </c>
      <c r="C18" s="434"/>
      <c r="D18" s="434"/>
      <c r="E18" s="434"/>
      <c r="F18" s="434" t="s">
        <v>5</v>
      </c>
      <c r="G18" s="434"/>
      <c r="H18" s="434"/>
      <c r="I18" s="434"/>
      <c r="J18" s="434"/>
      <c r="K18" s="434" t="s">
        <v>6</v>
      </c>
      <c r="L18" s="434"/>
      <c r="M18" s="434"/>
      <c r="N18" s="434"/>
      <c r="O18" s="434" t="s">
        <v>7</v>
      </c>
      <c r="P18" s="434"/>
      <c r="Q18" s="434"/>
      <c r="R18" s="434"/>
      <c r="S18" s="434" t="s">
        <v>8</v>
      </c>
      <c r="T18" s="434"/>
      <c r="U18" s="434"/>
      <c r="V18" s="434"/>
      <c r="W18" s="434"/>
      <c r="X18" s="434" t="s">
        <v>9</v>
      </c>
      <c r="Y18" s="434"/>
      <c r="Z18" s="434"/>
      <c r="AA18" s="434"/>
      <c r="AB18" s="434" t="s">
        <v>10</v>
      </c>
      <c r="AC18" s="434"/>
      <c r="AD18" s="434"/>
      <c r="AE18" s="434"/>
      <c r="AF18" s="434" t="s">
        <v>11</v>
      </c>
      <c r="AG18" s="434"/>
      <c r="AH18" s="434"/>
      <c r="AI18" s="434"/>
      <c r="AJ18" s="434" t="s">
        <v>12</v>
      </c>
      <c r="AK18" s="434"/>
      <c r="AL18" s="434"/>
      <c r="AM18" s="434"/>
      <c r="AN18" s="434"/>
      <c r="AO18" s="434" t="s">
        <v>13</v>
      </c>
      <c r="AP18" s="434"/>
      <c r="AQ18" s="434"/>
      <c r="AR18" s="434"/>
      <c r="AS18" s="434" t="s">
        <v>14</v>
      </c>
      <c r="AT18" s="434"/>
      <c r="AU18" s="434"/>
      <c r="AV18" s="434"/>
      <c r="AW18" s="434" t="s">
        <v>15</v>
      </c>
      <c r="AX18" s="434"/>
      <c r="AY18" s="434"/>
      <c r="AZ18" s="434"/>
      <c r="BA18" s="436"/>
    </row>
    <row r="19" spans="1:53" ht="19.5" customHeight="1" thickBot="1">
      <c r="A19" s="475"/>
      <c r="B19" s="267">
        <v>1</v>
      </c>
      <c r="C19" s="268">
        <f>B19+1</f>
        <v>2</v>
      </c>
      <c r="D19" s="268">
        <f t="shared" ref="D19:BA19" si="0">C19+1</f>
        <v>3</v>
      </c>
      <c r="E19" s="268">
        <f t="shared" si="0"/>
        <v>4</v>
      </c>
      <c r="F19" s="268">
        <f t="shared" si="0"/>
        <v>5</v>
      </c>
      <c r="G19" s="268">
        <f t="shared" si="0"/>
        <v>6</v>
      </c>
      <c r="H19" s="268">
        <f t="shared" si="0"/>
        <v>7</v>
      </c>
      <c r="I19" s="268">
        <f t="shared" si="0"/>
        <v>8</v>
      </c>
      <c r="J19" s="268">
        <f t="shared" si="0"/>
        <v>9</v>
      </c>
      <c r="K19" s="268">
        <f t="shared" si="0"/>
        <v>10</v>
      </c>
      <c r="L19" s="268">
        <f t="shared" si="0"/>
        <v>11</v>
      </c>
      <c r="M19" s="268">
        <f t="shared" si="0"/>
        <v>12</v>
      </c>
      <c r="N19" s="268">
        <f t="shared" si="0"/>
        <v>13</v>
      </c>
      <c r="O19" s="268">
        <f t="shared" si="0"/>
        <v>14</v>
      </c>
      <c r="P19" s="268">
        <f t="shared" si="0"/>
        <v>15</v>
      </c>
      <c r="Q19" s="268">
        <f t="shared" si="0"/>
        <v>16</v>
      </c>
      <c r="R19" s="268">
        <f t="shared" si="0"/>
        <v>17</v>
      </c>
      <c r="S19" s="268">
        <f t="shared" si="0"/>
        <v>18</v>
      </c>
      <c r="T19" s="268">
        <f t="shared" si="0"/>
        <v>19</v>
      </c>
      <c r="U19" s="268">
        <f t="shared" si="0"/>
        <v>20</v>
      </c>
      <c r="V19" s="268">
        <f t="shared" si="0"/>
        <v>21</v>
      </c>
      <c r="W19" s="268">
        <f t="shared" si="0"/>
        <v>22</v>
      </c>
      <c r="X19" s="268">
        <f t="shared" si="0"/>
        <v>23</v>
      </c>
      <c r="Y19" s="268">
        <f t="shared" si="0"/>
        <v>24</v>
      </c>
      <c r="Z19" s="268">
        <f t="shared" si="0"/>
        <v>25</v>
      </c>
      <c r="AA19" s="268">
        <f t="shared" si="0"/>
        <v>26</v>
      </c>
      <c r="AB19" s="268">
        <f t="shared" si="0"/>
        <v>27</v>
      </c>
      <c r="AC19" s="268">
        <f t="shared" si="0"/>
        <v>28</v>
      </c>
      <c r="AD19" s="268">
        <f t="shared" si="0"/>
        <v>29</v>
      </c>
      <c r="AE19" s="268">
        <f t="shared" si="0"/>
        <v>30</v>
      </c>
      <c r="AF19" s="268">
        <f t="shared" si="0"/>
        <v>31</v>
      </c>
      <c r="AG19" s="268">
        <f t="shared" si="0"/>
        <v>32</v>
      </c>
      <c r="AH19" s="268">
        <f t="shared" si="0"/>
        <v>33</v>
      </c>
      <c r="AI19" s="268">
        <f t="shared" si="0"/>
        <v>34</v>
      </c>
      <c r="AJ19" s="268">
        <f t="shared" si="0"/>
        <v>35</v>
      </c>
      <c r="AK19" s="268">
        <f t="shared" si="0"/>
        <v>36</v>
      </c>
      <c r="AL19" s="268">
        <f t="shared" si="0"/>
        <v>37</v>
      </c>
      <c r="AM19" s="268">
        <f t="shared" si="0"/>
        <v>38</v>
      </c>
      <c r="AN19" s="268">
        <f t="shared" si="0"/>
        <v>39</v>
      </c>
      <c r="AO19" s="268">
        <f t="shared" si="0"/>
        <v>40</v>
      </c>
      <c r="AP19" s="268">
        <f t="shared" si="0"/>
        <v>41</v>
      </c>
      <c r="AQ19" s="268">
        <f t="shared" si="0"/>
        <v>42</v>
      </c>
      <c r="AR19" s="268">
        <f t="shared" si="0"/>
        <v>43</v>
      </c>
      <c r="AS19" s="268">
        <f t="shared" si="0"/>
        <v>44</v>
      </c>
      <c r="AT19" s="268">
        <f t="shared" si="0"/>
        <v>45</v>
      </c>
      <c r="AU19" s="268">
        <f t="shared" si="0"/>
        <v>46</v>
      </c>
      <c r="AV19" s="268">
        <f t="shared" si="0"/>
        <v>47</v>
      </c>
      <c r="AW19" s="268">
        <f t="shared" si="0"/>
        <v>48</v>
      </c>
      <c r="AX19" s="268">
        <f t="shared" si="0"/>
        <v>49</v>
      </c>
      <c r="AY19" s="268">
        <f t="shared" si="0"/>
        <v>50</v>
      </c>
      <c r="AZ19" s="268">
        <f t="shared" si="0"/>
        <v>51</v>
      </c>
      <c r="BA19" s="269">
        <f t="shared" si="0"/>
        <v>52</v>
      </c>
    </row>
    <row r="20" spans="1:53" ht="19.5" customHeight="1" thickBot="1">
      <c r="A20" s="273" t="s">
        <v>474</v>
      </c>
      <c r="B20" s="270" t="s">
        <v>44</v>
      </c>
      <c r="C20" s="271" t="s">
        <v>44</v>
      </c>
      <c r="D20" s="271" t="s">
        <v>44</v>
      </c>
      <c r="E20" s="271" t="s">
        <v>44</v>
      </c>
      <c r="F20" s="271" t="s">
        <v>44</v>
      </c>
      <c r="G20" s="271" t="s">
        <v>44</v>
      </c>
      <c r="H20" s="271" t="s">
        <v>44</v>
      </c>
      <c r="I20" s="271" t="s">
        <v>44</v>
      </c>
      <c r="J20" s="271" t="s">
        <v>45</v>
      </c>
      <c r="K20" s="271" t="s">
        <v>44</v>
      </c>
      <c r="L20" s="271" t="s">
        <v>44</v>
      </c>
      <c r="M20" s="271" t="s">
        <v>44</v>
      </c>
      <c r="N20" s="271" t="s">
        <v>44</v>
      </c>
      <c r="O20" s="271" t="s">
        <v>44</v>
      </c>
      <c r="P20" s="271" t="s">
        <v>44</v>
      </c>
      <c r="Q20" s="271" t="s">
        <v>44</v>
      </c>
      <c r="R20" s="271" t="s">
        <v>44</v>
      </c>
      <c r="S20" s="271" t="s">
        <v>45</v>
      </c>
      <c r="T20" s="271" t="s">
        <v>46</v>
      </c>
      <c r="U20" s="271" t="s">
        <v>46</v>
      </c>
      <c r="V20" s="271" t="s">
        <v>47</v>
      </c>
      <c r="W20" s="271" t="s">
        <v>47</v>
      </c>
      <c r="X20" s="271" t="s">
        <v>44</v>
      </c>
      <c r="Y20" s="271" t="s">
        <v>44</v>
      </c>
      <c r="Z20" s="271" t="s">
        <v>44</v>
      </c>
      <c r="AA20" s="271" t="s">
        <v>44</v>
      </c>
      <c r="AB20" s="271" t="s">
        <v>44</v>
      </c>
      <c r="AC20" s="271" t="s">
        <v>44</v>
      </c>
      <c r="AD20" s="271" t="s">
        <v>44</v>
      </c>
      <c r="AE20" s="271" t="s">
        <v>44</v>
      </c>
      <c r="AF20" s="271" t="s">
        <v>45</v>
      </c>
      <c r="AG20" s="271" t="s">
        <v>44</v>
      </c>
      <c r="AH20" s="271" t="s">
        <v>44</v>
      </c>
      <c r="AI20" s="271" t="s">
        <v>44</v>
      </c>
      <c r="AJ20" s="271" t="s">
        <v>44</v>
      </c>
      <c r="AK20" s="271" t="s">
        <v>44</v>
      </c>
      <c r="AL20" s="271" t="s">
        <v>44</v>
      </c>
      <c r="AM20" s="271" t="s">
        <v>44</v>
      </c>
      <c r="AN20" s="271" t="s">
        <v>44</v>
      </c>
      <c r="AO20" s="271" t="s">
        <v>45</v>
      </c>
      <c r="AP20" s="271" t="s">
        <v>46</v>
      </c>
      <c r="AQ20" s="271" t="s">
        <v>46</v>
      </c>
      <c r="AR20" s="271" t="s">
        <v>47</v>
      </c>
      <c r="AS20" s="271" t="s">
        <v>47</v>
      </c>
      <c r="AT20" s="271" t="s">
        <v>47</v>
      </c>
      <c r="AU20" s="271" t="s">
        <v>47</v>
      </c>
      <c r="AV20" s="271" t="s">
        <v>47</v>
      </c>
      <c r="AW20" s="271" t="s">
        <v>47</v>
      </c>
      <c r="AX20" s="271" t="s">
        <v>47</v>
      </c>
      <c r="AY20" s="271" t="s">
        <v>47</v>
      </c>
      <c r="AZ20" s="271" t="s">
        <v>47</v>
      </c>
      <c r="BA20" s="272" t="s">
        <v>47</v>
      </c>
    </row>
    <row r="21" spans="1:53" ht="19.5" customHeight="1" thickBot="1">
      <c r="A21" s="273" t="s">
        <v>475</v>
      </c>
      <c r="B21" s="270" t="s">
        <v>44</v>
      </c>
      <c r="C21" s="271" t="s">
        <v>44</v>
      </c>
      <c r="D21" s="271" t="s">
        <v>44</v>
      </c>
      <c r="E21" s="271" t="s">
        <v>44</v>
      </c>
      <c r="F21" s="271" t="s">
        <v>44</v>
      </c>
      <c r="G21" s="271" t="s">
        <v>44</v>
      </c>
      <c r="H21" s="271" t="s">
        <v>44</v>
      </c>
      <c r="I21" s="271" t="s">
        <v>44</v>
      </c>
      <c r="J21" s="271" t="s">
        <v>45</v>
      </c>
      <c r="K21" s="271" t="s">
        <v>44</v>
      </c>
      <c r="L21" s="271" t="s">
        <v>44</v>
      </c>
      <c r="M21" s="271" t="s">
        <v>44</v>
      </c>
      <c r="N21" s="271" t="s">
        <v>44</v>
      </c>
      <c r="O21" s="271" t="s">
        <v>44</v>
      </c>
      <c r="P21" s="271" t="s">
        <v>44</v>
      </c>
      <c r="Q21" s="271" t="s">
        <v>44</v>
      </c>
      <c r="R21" s="271" t="s">
        <v>44</v>
      </c>
      <c r="S21" s="271" t="s">
        <v>45</v>
      </c>
      <c r="T21" s="271" t="s">
        <v>46</v>
      </c>
      <c r="U21" s="271" t="s">
        <v>46</v>
      </c>
      <c r="V21" s="271" t="s">
        <v>47</v>
      </c>
      <c r="W21" s="271" t="s">
        <v>47</v>
      </c>
      <c r="X21" s="271" t="s">
        <v>44</v>
      </c>
      <c r="Y21" s="271" t="s">
        <v>44</v>
      </c>
      <c r="Z21" s="271" t="s">
        <v>44</v>
      </c>
      <c r="AA21" s="271" t="s">
        <v>44</v>
      </c>
      <c r="AB21" s="271" t="s">
        <v>44</v>
      </c>
      <c r="AC21" s="271" t="s">
        <v>44</v>
      </c>
      <c r="AD21" s="271" t="s">
        <v>44</v>
      </c>
      <c r="AE21" s="271" t="s">
        <v>44</v>
      </c>
      <c r="AF21" s="271" t="s">
        <v>45</v>
      </c>
      <c r="AG21" s="271" t="s">
        <v>44</v>
      </c>
      <c r="AH21" s="271" t="s">
        <v>44</v>
      </c>
      <c r="AI21" s="271" t="s">
        <v>44</v>
      </c>
      <c r="AJ21" s="271" t="s">
        <v>44</v>
      </c>
      <c r="AK21" s="271" t="s">
        <v>48</v>
      </c>
      <c r="AL21" s="271" t="s">
        <v>48</v>
      </c>
      <c r="AM21" s="271" t="s">
        <v>48</v>
      </c>
      <c r="AN21" s="271" t="s">
        <v>48</v>
      </c>
      <c r="AO21" s="271" t="s">
        <v>45</v>
      </c>
      <c r="AP21" s="271" t="s">
        <v>46</v>
      </c>
      <c r="AQ21" s="271" t="s">
        <v>46</v>
      </c>
      <c r="AR21" s="271" t="s">
        <v>47</v>
      </c>
      <c r="AS21" s="271" t="s">
        <v>47</v>
      </c>
      <c r="AT21" s="271" t="s">
        <v>47</v>
      </c>
      <c r="AU21" s="271" t="s">
        <v>47</v>
      </c>
      <c r="AV21" s="271" t="s">
        <v>47</v>
      </c>
      <c r="AW21" s="271" t="s">
        <v>47</v>
      </c>
      <c r="AX21" s="271" t="s">
        <v>47</v>
      </c>
      <c r="AY21" s="271" t="s">
        <v>47</v>
      </c>
      <c r="AZ21" s="271" t="s">
        <v>47</v>
      </c>
      <c r="BA21" s="272" t="s">
        <v>47</v>
      </c>
    </row>
    <row r="22" spans="1:53" ht="19.5" customHeight="1">
      <c r="A22" s="273" t="s">
        <v>476</v>
      </c>
      <c r="B22" s="270" t="s">
        <v>44</v>
      </c>
      <c r="C22" s="271" t="s">
        <v>44</v>
      </c>
      <c r="D22" s="271" t="s">
        <v>44</v>
      </c>
      <c r="E22" s="271" t="s">
        <v>44</v>
      </c>
      <c r="F22" s="271" t="s">
        <v>44</v>
      </c>
      <c r="G22" s="271" t="s">
        <v>44</v>
      </c>
      <c r="H22" s="271" t="s">
        <v>44</v>
      </c>
      <c r="I22" s="271" t="s">
        <v>44</v>
      </c>
      <c r="J22" s="271" t="s">
        <v>45</v>
      </c>
      <c r="K22" s="271" t="s">
        <v>44</v>
      </c>
      <c r="L22" s="271" t="s">
        <v>44</v>
      </c>
      <c r="M22" s="271" t="s">
        <v>44</v>
      </c>
      <c r="N22" s="271" t="s">
        <v>44</v>
      </c>
      <c r="O22" s="271" t="s">
        <v>44</v>
      </c>
      <c r="P22" s="271" t="s">
        <v>44</v>
      </c>
      <c r="Q22" s="271" t="s">
        <v>44</v>
      </c>
      <c r="R22" s="271" t="s">
        <v>44</v>
      </c>
      <c r="S22" s="271" t="s">
        <v>45</v>
      </c>
      <c r="T22" s="271" t="s">
        <v>46</v>
      </c>
      <c r="U22" s="271" t="s">
        <v>46</v>
      </c>
      <c r="V22" s="271" t="s">
        <v>47</v>
      </c>
      <c r="W22" s="271" t="s">
        <v>47</v>
      </c>
      <c r="X22" s="271" t="s">
        <v>44</v>
      </c>
      <c r="Y22" s="271" t="s">
        <v>44</v>
      </c>
      <c r="Z22" s="271" t="s">
        <v>44</v>
      </c>
      <c r="AA22" s="271" t="s">
        <v>44</v>
      </c>
      <c r="AB22" s="271" t="s">
        <v>44</v>
      </c>
      <c r="AC22" s="271" t="s">
        <v>44</v>
      </c>
      <c r="AD22" s="271" t="s">
        <v>44</v>
      </c>
      <c r="AE22" s="271" t="s">
        <v>44</v>
      </c>
      <c r="AF22" s="271" t="s">
        <v>45</v>
      </c>
      <c r="AG22" s="271" t="s">
        <v>48</v>
      </c>
      <c r="AH22" s="271" t="s">
        <v>48</v>
      </c>
      <c r="AI22" s="271" t="s">
        <v>49</v>
      </c>
      <c r="AJ22" s="271" t="s">
        <v>49</v>
      </c>
      <c r="AK22" s="271" t="s">
        <v>49</v>
      </c>
      <c r="AL22" s="271" t="s">
        <v>49</v>
      </c>
      <c r="AM22" s="271" t="s">
        <v>49</v>
      </c>
      <c r="AN22" s="271" t="s">
        <v>49</v>
      </c>
      <c r="AO22" s="271" t="s">
        <v>49</v>
      </c>
      <c r="AP22" s="271" t="s">
        <v>49</v>
      </c>
      <c r="AQ22" s="271" t="s">
        <v>50</v>
      </c>
      <c r="AR22" s="274"/>
      <c r="AS22" s="274"/>
      <c r="AT22" s="274"/>
      <c r="AU22" s="274"/>
      <c r="AV22" s="274"/>
      <c r="AW22" s="274"/>
      <c r="AX22" s="274"/>
      <c r="AY22" s="274"/>
      <c r="AZ22" s="274"/>
      <c r="BA22" s="275"/>
    </row>
    <row r="23" spans="1:53" ht="19.5" hidden="1" customHeight="1" thickBot="1">
      <c r="A23" s="276" t="s">
        <v>78</v>
      </c>
      <c r="B23" s="277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9"/>
    </row>
    <row r="24" spans="1:53" ht="19.5" customHeight="1">
      <c r="A24" s="420" t="s">
        <v>51</v>
      </c>
      <c r="B24" s="420"/>
      <c r="C24" s="420"/>
      <c r="D24" s="420"/>
      <c r="E24" s="421"/>
      <c r="F24" s="281" t="s">
        <v>44</v>
      </c>
      <c r="G24" s="282" t="s">
        <v>42</v>
      </c>
      <c r="H24" s="283" t="s">
        <v>52</v>
      </c>
      <c r="I24" s="282"/>
      <c r="J24" s="282"/>
      <c r="K24" s="282"/>
      <c r="L24" s="282"/>
      <c r="M24" s="281" t="s">
        <v>48</v>
      </c>
      <c r="N24" s="282" t="s">
        <v>42</v>
      </c>
      <c r="O24" s="283" t="s">
        <v>53</v>
      </c>
      <c r="P24" s="282"/>
      <c r="Q24" s="282"/>
      <c r="R24" s="248"/>
      <c r="S24" s="281" t="s">
        <v>45</v>
      </c>
      <c r="T24" s="280" t="s">
        <v>42</v>
      </c>
      <c r="U24" s="283" t="s">
        <v>54</v>
      </c>
      <c r="V24" s="284"/>
      <c r="W24" s="284"/>
      <c r="X24" s="284"/>
      <c r="Y24" s="284"/>
      <c r="Z24" s="248"/>
      <c r="AA24" s="281" t="s">
        <v>46</v>
      </c>
      <c r="AB24" s="282" t="s">
        <v>42</v>
      </c>
      <c r="AC24" s="285" t="s">
        <v>55</v>
      </c>
      <c r="AD24" s="285"/>
      <c r="AE24" s="285"/>
      <c r="AF24" s="248"/>
      <c r="AG24" s="281" t="s">
        <v>85</v>
      </c>
      <c r="AH24" s="282" t="s">
        <v>42</v>
      </c>
      <c r="AI24" s="285" t="s">
        <v>86</v>
      </c>
      <c r="AJ24" s="285"/>
      <c r="AK24" s="285"/>
      <c r="AL24" s="281" t="s">
        <v>47</v>
      </c>
      <c r="AM24" s="282" t="s">
        <v>42</v>
      </c>
      <c r="AN24" s="283" t="s">
        <v>56</v>
      </c>
      <c r="AO24" s="282"/>
      <c r="AP24" s="248"/>
      <c r="AQ24" s="286" t="s">
        <v>49</v>
      </c>
      <c r="AR24" s="287" t="s">
        <v>42</v>
      </c>
      <c r="AS24" s="285" t="s">
        <v>57</v>
      </c>
      <c r="AT24" s="285"/>
      <c r="AU24" s="285"/>
      <c r="AV24" s="284"/>
      <c r="AW24" s="288" t="s">
        <v>50</v>
      </c>
      <c r="AX24" s="284" t="s">
        <v>59</v>
      </c>
      <c r="AY24" s="284"/>
      <c r="AZ24" s="284"/>
      <c r="BA24" s="284"/>
    </row>
    <row r="25" spans="1:53" ht="19.5" customHeight="1">
      <c r="A25" s="248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</row>
    <row r="26" spans="1:53" ht="19.5" customHeight="1">
      <c r="A26" s="438" t="s">
        <v>69</v>
      </c>
      <c r="B26" s="438"/>
      <c r="C26" s="438"/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289"/>
      <c r="X26" s="289"/>
      <c r="Y26" s="289"/>
      <c r="Z26" s="289"/>
      <c r="AA26" s="289"/>
      <c r="AB26" s="289"/>
      <c r="AC26" s="438" t="s">
        <v>121</v>
      </c>
      <c r="AD26" s="438"/>
      <c r="AE26" s="438"/>
      <c r="AF26" s="438"/>
      <c r="AG26" s="438"/>
      <c r="AH26" s="438"/>
      <c r="AI26" s="438"/>
      <c r="AJ26" s="438"/>
      <c r="AK26" s="438"/>
      <c r="AL26" s="438"/>
      <c r="AM26" s="438"/>
      <c r="AN26" s="438"/>
      <c r="AO26" s="438"/>
      <c r="AP26" s="438"/>
      <c r="AQ26" s="438"/>
      <c r="AR26" s="438"/>
      <c r="AS26" s="438"/>
      <c r="AT26" s="438"/>
      <c r="AU26" s="438"/>
      <c r="AV26" s="438"/>
      <c r="AW26" s="438"/>
      <c r="AX26" s="438"/>
      <c r="AY26" s="438"/>
      <c r="AZ26" s="438"/>
      <c r="BA26" s="438"/>
    </row>
    <row r="27" spans="1:53" ht="19.5" customHeight="1" thickBot="1">
      <c r="A27" s="248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</row>
    <row r="28" spans="1:53" ht="19.5" customHeight="1" thickBot="1">
      <c r="A28" s="406" t="s">
        <v>87</v>
      </c>
      <c r="B28" s="402" t="s">
        <v>100</v>
      </c>
      <c r="C28" s="402"/>
      <c r="D28" s="402"/>
      <c r="E28" s="423" t="s">
        <v>120</v>
      </c>
      <c r="F28" s="423"/>
      <c r="G28" s="423"/>
      <c r="H28" s="402" t="s">
        <v>53</v>
      </c>
      <c r="I28" s="402"/>
      <c r="J28" s="402"/>
      <c r="K28" s="402" t="s">
        <v>70</v>
      </c>
      <c r="L28" s="402"/>
      <c r="M28" s="402"/>
      <c r="N28" s="402" t="s">
        <v>58</v>
      </c>
      <c r="O28" s="402"/>
      <c r="P28" s="402"/>
      <c r="Q28" s="402" t="s">
        <v>56</v>
      </c>
      <c r="R28" s="402"/>
      <c r="S28" s="429"/>
      <c r="T28" s="406" t="s">
        <v>17</v>
      </c>
      <c r="U28" s="402"/>
      <c r="V28" s="407"/>
      <c r="W28" s="248"/>
      <c r="X28" s="248"/>
      <c r="Y28" s="290"/>
      <c r="Z28" s="290"/>
      <c r="AA28" s="291"/>
      <c r="AB28" s="291"/>
      <c r="AC28" s="432" t="s">
        <v>34</v>
      </c>
      <c r="AD28" s="433"/>
      <c r="AE28" s="433"/>
      <c r="AF28" s="433"/>
      <c r="AG28" s="433"/>
      <c r="AH28" s="433"/>
      <c r="AI28" s="433"/>
      <c r="AJ28" s="433"/>
      <c r="AK28" s="433"/>
      <c r="AL28" s="433"/>
      <c r="AM28" s="433"/>
      <c r="AN28" s="433"/>
      <c r="AO28" s="433"/>
      <c r="AP28" s="433" t="s">
        <v>0</v>
      </c>
      <c r="AQ28" s="433"/>
      <c r="AR28" s="433"/>
      <c r="AS28" s="433"/>
      <c r="AT28" s="433"/>
      <c r="AU28" s="433"/>
      <c r="AV28" s="433" t="s">
        <v>119</v>
      </c>
      <c r="AW28" s="433"/>
      <c r="AX28" s="433"/>
      <c r="AY28" s="433"/>
      <c r="AZ28" s="433"/>
      <c r="BA28" s="467"/>
    </row>
    <row r="29" spans="1:53" ht="19.5" customHeight="1">
      <c r="A29" s="408"/>
      <c r="B29" s="403"/>
      <c r="C29" s="403"/>
      <c r="D29" s="403"/>
      <c r="E29" s="424"/>
      <c r="F29" s="424"/>
      <c r="G29" s="424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30"/>
      <c r="T29" s="408"/>
      <c r="U29" s="403"/>
      <c r="V29" s="409"/>
      <c r="W29" s="248"/>
      <c r="X29" s="248"/>
      <c r="Y29" s="290"/>
      <c r="Z29" s="290"/>
      <c r="AA29" s="291"/>
      <c r="AB29" s="291"/>
      <c r="AC29" s="426" t="s">
        <v>417</v>
      </c>
      <c r="AD29" s="427"/>
      <c r="AE29" s="427"/>
      <c r="AF29" s="427"/>
      <c r="AG29" s="427"/>
      <c r="AH29" s="427"/>
      <c r="AI29" s="427"/>
      <c r="AJ29" s="427"/>
      <c r="AK29" s="427"/>
      <c r="AL29" s="427"/>
      <c r="AM29" s="427"/>
      <c r="AN29" s="427"/>
      <c r="AO29" s="428"/>
      <c r="AP29" s="471">
        <v>6</v>
      </c>
      <c r="AQ29" s="471"/>
      <c r="AR29" s="471"/>
      <c r="AS29" s="471"/>
      <c r="AT29" s="471"/>
      <c r="AU29" s="471"/>
      <c r="AV29" s="471">
        <v>4</v>
      </c>
      <c r="AW29" s="471"/>
      <c r="AX29" s="471"/>
      <c r="AY29" s="471"/>
      <c r="AZ29" s="471"/>
      <c r="BA29" s="472"/>
    </row>
    <row r="30" spans="1:53" ht="19.5" customHeight="1">
      <c r="A30" s="408"/>
      <c r="B30" s="403"/>
      <c r="C30" s="403"/>
      <c r="D30" s="403"/>
      <c r="E30" s="424"/>
      <c r="F30" s="424"/>
      <c r="G30" s="424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30"/>
      <c r="T30" s="408"/>
      <c r="U30" s="403"/>
      <c r="V30" s="409"/>
      <c r="W30" s="248"/>
      <c r="X30" s="248"/>
      <c r="Y30" s="285"/>
      <c r="Z30" s="285"/>
      <c r="AA30" s="292"/>
      <c r="AB30" s="292"/>
      <c r="AC30" s="482" t="s">
        <v>418</v>
      </c>
      <c r="AD30" s="483"/>
      <c r="AE30" s="483"/>
      <c r="AF30" s="483"/>
      <c r="AG30" s="483"/>
      <c r="AH30" s="483"/>
      <c r="AI30" s="483"/>
      <c r="AJ30" s="483"/>
      <c r="AK30" s="483"/>
      <c r="AL30" s="483"/>
      <c r="AM30" s="483"/>
      <c r="AN30" s="483"/>
      <c r="AO30" s="484"/>
      <c r="AP30" s="469">
        <v>8</v>
      </c>
      <c r="AQ30" s="469"/>
      <c r="AR30" s="469"/>
      <c r="AS30" s="469"/>
      <c r="AT30" s="469"/>
      <c r="AU30" s="469"/>
      <c r="AV30" s="469">
        <v>2</v>
      </c>
      <c r="AW30" s="469"/>
      <c r="AX30" s="469"/>
      <c r="AY30" s="469"/>
      <c r="AZ30" s="469"/>
      <c r="BA30" s="470"/>
    </row>
    <row r="31" spans="1:53" ht="19.5" customHeight="1" thickBot="1">
      <c r="A31" s="408"/>
      <c r="B31" s="403"/>
      <c r="C31" s="403"/>
      <c r="D31" s="403"/>
      <c r="E31" s="424"/>
      <c r="F31" s="424"/>
      <c r="G31" s="424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30"/>
      <c r="T31" s="408"/>
      <c r="U31" s="403"/>
      <c r="V31" s="409"/>
      <c r="W31" s="248"/>
      <c r="X31" s="248"/>
      <c r="Y31" s="285"/>
      <c r="Z31" s="285"/>
      <c r="AA31" s="292"/>
      <c r="AB31" s="292"/>
      <c r="AC31" s="485"/>
      <c r="AD31" s="486"/>
      <c r="AE31" s="486"/>
      <c r="AF31" s="486"/>
      <c r="AG31" s="486"/>
      <c r="AH31" s="486"/>
      <c r="AI31" s="486"/>
      <c r="AJ31" s="486"/>
      <c r="AK31" s="486"/>
      <c r="AL31" s="486"/>
      <c r="AM31" s="486"/>
      <c r="AN31" s="486"/>
      <c r="AO31" s="486"/>
      <c r="AP31" s="488"/>
      <c r="AQ31" s="488"/>
      <c r="AR31" s="488"/>
      <c r="AS31" s="488"/>
      <c r="AT31" s="488"/>
      <c r="AU31" s="488"/>
      <c r="AV31" s="488"/>
      <c r="AW31" s="488"/>
      <c r="AX31" s="488"/>
      <c r="AY31" s="488"/>
      <c r="AZ31" s="488"/>
      <c r="BA31" s="489"/>
    </row>
    <row r="32" spans="1:53" ht="19.5" customHeight="1" thickBot="1">
      <c r="A32" s="410"/>
      <c r="B32" s="404"/>
      <c r="C32" s="404"/>
      <c r="D32" s="404"/>
      <c r="E32" s="425"/>
      <c r="F32" s="425"/>
      <c r="G32" s="425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31"/>
      <c r="T32" s="410"/>
      <c r="U32" s="404"/>
      <c r="V32" s="411"/>
      <c r="W32" s="248"/>
      <c r="X32" s="248"/>
      <c r="Y32" s="285"/>
      <c r="Z32" s="285"/>
      <c r="AA32" s="292"/>
      <c r="AB32" s="292"/>
      <c r="AC32" s="292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48"/>
      <c r="AY32" s="248"/>
      <c r="AZ32" s="248"/>
      <c r="BA32" s="248"/>
    </row>
    <row r="33" spans="1:53" ht="19.5" customHeight="1" thickBot="1">
      <c r="A33" s="294" t="s">
        <v>474</v>
      </c>
      <c r="B33" s="401">
        <f>COUNTIF(B20:BA20,"Т")+COUNTIF(B20:BA20,"Н")</f>
        <v>32</v>
      </c>
      <c r="C33" s="401"/>
      <c r="D33" s="401"/>
      <c r="E33" s="401">
        <f>COUNTIF(B20:BA20,"С")+COUNTIF(B20:BA20,"Кз")</f>
        <v>8</v>
      </c>
      <c r="F33" s="401"/>
      <c r="G33" s="401"/>
      <c r="H33" s="405">
        <f>COUNTIF(B20:BA20,"П")</f>
        <v>0</v>
      </c>
      <c r="I33" s="405"/>
      <c r="J33" s="405"/>
      <c r="K33" s="405">
        <f>COUNTIF(B20:BA20,"Д")</f>
        <v>0</v>
      </c>
      <c r="L33" s="405"/>
      <c r="M33" s="405"/>
      <c r="N33" s="405">
        <f>COUNTIF(B20:BA20,"А")</f>
        <v>0</v>
      </c>
      <c r="O33" s="405"/>
      <c r="P33" s="405"/>
      <c r="Q33" s="405">
        <f>COUNTIF(B20:BA20,"К")</f>
        <v>12</v>
      </c>
      <c r="R33" s="405"/>
      <c r="S33" s="487"/>
      <c r="T33" s="412">
        <f>SUM(B33:S33)</f>
        <v>52</v>
      </c>
      <c r="U33" s="413"/>
      <c r="V33" s="414"/>
      <c r="W33" s="248"/>
      <c r="X33" s="248"/>
      <c r="Y33" s="285"/>
      <c r="Z33" s="285"/>
      <c r="AA33" s="292"/>
      <c r="AB33" s="292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438" t="s">
        <v>122</v>
      </c>
      <c r="AN33" s="438"/>
      <c r="AO33" s="438"/>
      <c r="AP33" s="438"/>
      <c r="AQ33" s="438"/>
      <c r="AR33" s="438"/>
      <c r="AS33" s="248"/>
      <c r="AT33" s="248"/>
      <c r="AU33" s="248"/>
      <c r="AV33" s="248"/>
      <c r="AW33" s="248"/>
      <c r="AX33" s="248"/>
      <c r="AY33" s="248"/>
      <c r="AZ33" s="248"/>
      <c r="BA33" s="248"/>
    </row>
    <row r="34" spans="1:53" ht="19.5" customHeight="1" thickBot="1">
      <c r="A34" s="294" t="s">
        <v>475</v>
      </c>
      <c r="B34" s="405">
        <f>COUNTIF(B21:BA21,"Т")+COUNTIF(B21:BA21,"Н")</f>
        <v>28</v>
      </c>
      <c r="C34" s="405"/>
      <c r="D34" s="405"/>
      <c r="E34" s="401">
        <f>COUNTIF(B21:BA21,"С")+COUNTIF(B21:BA21,"Кз")</f>
        <v>8</v>
      </c>
      <c r="F34" s="401"/>
      <c r="G34" s="401"/>
      <c r="H34" s="405">
        <f>COUNTIF(B21:BA21,"П")</f>
        <v>4</v>
      </c>
      <c r="I34" s="405"/>
      <c r="J34" s="405"/>
      <c r="K34" s="405">
        <f>COUNTIF(B21:BA21,"Д")</f>
        <v>0</v>
      </c>
      <c r="L34" s="405"/>
      <c r="M34" s="405"/>
      <c r="N34" s="405">
        <f>COUNTIF(B21:BA21,"А")</f>
        <v>0</v>
      </c>
      <c r="O34" s="405"/>
      <c r="P34" s="405"/>
      <c r="Q34" s="405">
        <f>COUNTIF(B21:BA21,"К")</f>
        <v>12</v>
      </c>
      <c r="R34" s="405"/>
      <c r="S34" s="487"/>
      <c r="T34" s="412">
        <f>SUM(B34:S34)</f>
        <v>52</v>
      </c>
      <c r="U34" s="413"/>
      <c r="V34" s="414"/>
      <c r="W34" s="248"/>
      <c r="X34" s="248"/>
      <c r="Y34" s="285"/>
      <c r="Z34" s="285"/>
      <c r="AA34" s="292"/>
      <c r="AB34" s="292"/>
      <c r="AC34" s="464" t="s">
        <v>29</v>
      </c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 t="s">
        <v>0</v>
      </c>
      <c r="AW34" s="458"/>
      <c r="AX34" s="458"/>
      <c r="AY34" s="458"/>
      <c r="AZ34" s="458"/>
      <c r="BA34" s="459"/>
    </row>
    <row r="35" spans="1:53" ht="19.5" customHeight="1" thickBot="1">
      <c r="A35" s="294" t="s">
        <v>476</v>
      </c>
      <c r="B35" s="405">
        <f>COUNTIF(B22:BA22,"Т")+COUNTIF(B22:BA22,"Н")</f>
        <v>24</v>
      </c>
      <c r="C35" s="405"/>
      <c r="D35" s="405"/>
      <c r="E35" s="401">
        <f>COUNTIF(B22:BA22,"С")+COUNTIF(B22:BA22,"Кз")</f>
        <v>5</v>
      </c>
      <c r="F35" s="401"/>
      <c r="G35" s="401"/>
      <c r="H35" s="405">
        <f>COUNTIF(B22:BA22,"П")</f>
        <v>2</v>
      </c>
      <c r="I35" s="405"/>
      <c r="J35" s="405"/>
      <c r="K35" s="405">
        <f>COUNTIF(B22:BA22,"Д")</f>
        <v>8</v>
      </c>
      <c r="L35" s="405"/>
      <c r="M35" s="405"/>
      <c r="N35" s="405">
        <f>COUNTIF(B22:BA22,"А")</f>
        <v>1</v>
      </c>
      <c r="O35" s="405"/>
      <c r="P35" s="405"/>
      <c r="Q35" s="405">
        <f>COUNTIF(B22:BA22,"К")</f>
        <v>2</v>
      </c>
      <c r="R35" s="405"/>
      <c r="S35" s="487"/>
      <c r="T35" s="412">
        <f>SUM(B35:S35)</f>
        <v>42</v>
      </c>
      <c r="U35" s="413"/>
      <c r="V35" s="414"/>
      <c r="W35" s="248"/>
      <c r="X35" s="248"/>
      <c r="Y35" s="285"/>
      <c r="Z35" s="285"/>
      <c r="AA35" s="295"/>
      <c r="AB35" s="295"/>
      <c r="AC35" s="465" t="s">
        <v>102</v>
      </c>
      <c r="AD35" s="466"/>
      <c r="AE35" s="466"/>
      <c r="AF35" s="466"/>
      <c r="AG35" s="466"/>
      <c r="AH35" s="466"/>
      <c r="AI35" s="466"/>
      <c r="AJ35" s="466"/>
      <c r="AK35" s="466"/>
      <c r="AL35" s="466"/>
      <c r="AM35" s="466"/>
      <c r="AN35" s="466"/>
      <c r="AO35" s="466"/>
      <c r="AP35" s="466"/>
      <c r="AQ35" s="466"/>
      <c r="AR35" s="466"/>
      <c r="AS35" s="466"/>
      <c r="AT35" s="466"/>
      <c r="AU35" s="466"/>
      <c r="AV35" s="460">
        <v>8</v>
      </c>
      <c r="AW35" s="460"/>
      <c r="AX35" s="460"/>
      <c r="AY35" s="460"/>
      <c r="AZ35" s="460"/>
      <c r="BA35" s="461"/>
    </row>
    <row r="36" spans="1:53" ht="19.5" hidden="1" customHeight="1" thickBot="1">
      <c r="A36" s="296" t="s">
        <v>78</v>
      </c>
      <c r="B36" s="399">
        <f>COUNTIF(B23:BA23,"Т")+COUNTIF(B23:BA23,"Н")</f>
        <v>0</v>
      </c>
      <c r="C36" s="399"/>
      <c r="D36" s="399"/>
      <c r="E36" s="401">
        <f>COUNTIF(B23:BA23,"С")+COUNTIF(B23:BA23,"Кз")</f>
        <v>0</v>
      </c>
      <c r="F36" s="401"/>
      <c r="G36" s="401"/>
      <c r="H36" s="399">
        <f>COUNTIF(B23:BA23,"П")</f>
        <v>0</v>
      </c>
      <c r="I36" s="399"/>
      <c r="J36" s="399"/>
      <c r="K36" s="399">
        <f>COUNTIF(B23:BA23,"Д")</f>
        <v>0</v>
      </c>
      <c r="L36" s="399"/>
      <c r="M36" s="399"/>
      <c r="N36" s="399">
        <f>COUNTIF(B23:BA23,"А")</f>
        <v>0</v>
      </c>
      <c r="O36" s="399"/>
      <c r="P36" s="399"/>
      <c r="Q36" s="399">
        <f>COUNTIF(B23:BA23,"К")</f>
        <v>0</v>
      </c>
      <c r="R36" s="399"/>
      <c r="S36" s="400"/>
      <c r="T36" s="415">
        <f>SUM(B36:S36)</f>
        <v>0</v>
      </c>
      <c r="U36" s="416"/>
      <c r="V36" s="417"/>
      <c r="W36" s="248"/>
      <c r="X36" s="248"/>
      <c r="Y36" s="285"/>
      <c r="Z36" s="285"/>
      <c r="AA36" s="295"/>
      <c r="AB36" s="295"/>
      <c r="AC36" s="462"/>
      <c r="AD36" s="463"/>
      <c r="AE36" s="463"/>
      <c r="AF36" s="463"/>
      <c r="AG36" s="463"/>
      <c r="AH36" s="463"/>
      <c r="AI36" s="463"/>
      <c r="AJ36" s="463"/>
      <c r="AK36" s="463"/>
      <c r="AL36" s="463"/>
      <c r="AM36" s="463"/>
      <c r="AN36" s="463"/>
      <c r="AO36" s="463"/>
      <c r="AP36" s="463"/>
      <c r="AQ36" s="463"/>
      <c r="AR36" s="463"/>
      <c r="AS36" s="463"/>
      <c r="AT36" s="463"/>
      <c r="AU36" s="463"/>
      <c r="AV36" s="479"/>
      <c r="AW36" s="480"/>
      <c r="AX36" s="480"/>
      <c r="AY36" s="480"/>
      <c r="AZ36" s="480"/>
      <c r="BA36" s="481"/>
    </row>
    <row r="37" spans="1:53" ht="19.5" customHeight="1" thickBot="1">
      <c r="A37" s="297" t="s">
        <v>17</v>
      </c>
      <c r="B37" s="398">
        <f>SUM(B33:D36)</f>
        <v>84</v>
      </c>
      <c r="C37" s="398"/>
      <c r="D37" s="398"/>
      <c r="E37" s="398">
        <f>SUM(E33:G36)</f>
        <v>21</v>
      </c>
      <c r="F37" s="398"/>
      <c r="G37" s="398"/>
      <c r="H37" s="398">
        <f>SUM(H33:J36)</f>
        <v>6</v>
      </c>
      <c r="I37" s="398"/>
      <c r="J37" s="398"/>
      <c r="K37" s="398">
        <f>SUM(K33:M36)</f>
        <v>8</v>
      </c>
      <c r="L37" s="398"/>
      <c r="M37" s="398"/>
      <c r="N37" s="398">
        <f>SUM(N33:P36)</f>
        <v>1</v>
      </c>
      <c r="O37" s="398"/>
      <c r="P37" s="398"/>
      <c r="Q37" s="398">
        <f>SUM(Q33:S36)</f>
        <v>26</v>
      </c>
      <c r="R37" s="398"/>
      <c r="S37" s="398"/>
      <c r="T37" s="418">
        <f>SUM(T33:V36)</f>
        <v>146</v>
      </c>
      <c r="U37" s="398"/>
      <c r="V37" s="419"/>
      <c r="W37" s="248"/>
      <c r="X37" s="248"/>
      <c r="Y37" s="248"/>
      <c r="Z37" s="248"/>
      <c r="AA37" s="248"/>
      <c r="AB37" s="248"/>
      <c r="AC37" s="462"/>
      <c r="AD37" s="463"/>
      <c r="AE37" s="463"/>
      <c r="AF37" s="463"/>
      <c r="AG37" s="463"/>
      <c r="AH37" s="463"/>
      <c r="AI37" s="463"/>
      <c r="AJ37" s="463"/>
      <c r="AK37" s="463"/>
      <c r="AL37" s="463"/>
      <c r="AM37" s="463"/>
      <c r="AN37" s="463"/>
      <c r="AO37" s="463"/>
      <c r="AP37" s="463"/>
      <c r="AQ37" s="463"/>
      <c r="AR37" s="463"/>
      <c r="AS37" s="463"/>
      <c r="AT37" s="463"/>
      <c r="AU37" s="463"/>
      <c r="AV37" s="455"/>
      <c r="AW37" s="456"/>
      <c r="AX37" s="456"/>
      <c r="AY37" s="456"/>
      <c r="AZ37" s="456"/>
      <c r="BA37" s="457"/>
    </row>
    <row r="38" spans="1:53" ht="15.75">
      <c r="P38" s="74"/>
      <c r="Q38" s="2"/>
    </row>
    <row r="39" spans="1:53" ht="1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73"/>
      <c r="P39" s="73"/>
      <c r="Q39" s="73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</row>
    <row r="40" spans="1:53" ht="15" hidden="1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1:53" ht="12.75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73"/>
      <c r="P41" s="73"/>
      <c r="Q41" s="7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</row>
    <row r="42" spans="1:53" ht="20.25" customHeight="1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73"/>
      <c r="P42" s="73"/>
      <c r="Q42" s="7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</row>
    <row r="43" spans="1:53" ht="12.75" hidden="1" customHeight="1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73"/>
      <c r="P43" s="73"/>
      <c r="Q43" s="7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</row>
    <row r="44" spans="1:53" ht="13.5" hidden="1" customHeight="1" thickBot="1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73"/>
      <c r="P44" s="73"/>
      <c r="Q44" s="7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</row>
    <row r="45" spans="1:53" ht="15.75">
      <c r="A45" s="3"/>
      <c r="B45" s="3"/>
      <c r="C45" s="3"/>
      <c r="D45" s="3"/>
      <c r="E45" s="3"/>
      <c r="F45" s="3"/>
      <c r="G45" s="85"/>
      <c r="H45" s="85"/>
      <c r="I45" s="85"/>
      <c r="J45" s="85"/>
      <c r="K45" s="85"/>
      <c r="L45" s="85"/>
      <c r="M45" s="85"/>
      <c r="N45" s="85"/>
      <c r="O45" s="73"/>
      <c r="P45" s="73"/>
      <c r="Q45" s="73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6"/>
      <c r="AI45" s="86"/>
      <c r="AJ45" s="86"/>
    </row>
    <row r="46" spans="1:53" ht="15.75">
      <c r="A46" s="3"/>
      <c r="B46" s="3"/>
      <c r="C46" s="3"/>
      <c r="D46" s="3"/>
      <c r="E46" s="3"/>
      <c r="F46" s="3"/>
      <c r="G46" s="85"/>
      <c r="H46" s="85"/>
      <c r="I46" s="85"/>
      <c r="J46" s="85"/>
      <c r="K46" s="85"/>
      <c r="L46" s="85"/>
      <c r="M46" s="85"/>
      <c r="N46" s="85"/>
      <c r="O46" s="73"/>
      <c r="P46" s="73"/>
      <c r="Q46" s="73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6"/>
      <c r="AI46" s="86"/>
      <c r="AJ46" s="86"/>
    </row>
    <row r="47" spans="1:53" ht="15.75">
      <c r="A47" s="3"/>
      <c r="B47" s="3"/>
      <c r="C47" s="3"/>
      <c r="D47" s="3"/>
      <c r="E47" s="3"/>
      <c r="F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53" ht="15.75">
      <c r="A48" s="3"/>
      <c r="B48" s="3"/>
      <c r="C48" s="3"/>
      <c r="D48" s="3"/>
      <c r="E48" s="3"/>
      <c r="F48" s="3"/>
    </row>
    <row r="52" spans="32:41" ht="12.75" customHeight="1"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32:41" ht="12.75" customHeight="1"/>
    <row r="54" spans="32:41" ht="12.75" customHeight="1"/>
    <row r="55" spans="32:41" ht="13.5" customHeight="1"/>
  </sheetData>
  <sheetProtection formatCells="0" formatColumns="0" formatRows="0"/>
  <mergeCells count="113">
    <mergeCell ref="Q34:S34"/>
    <mergeCell ref="Q33:S33"/>
    <mergeCell ref="A9:J9"/>
    <mergeCell ref="A10:J10"/>
    <mergeCell ref="A11:J11"/>
    <mergeCell ref="A12:J12"/>
    <mergeCell ref="AV36:BA36"/>
    <mergeCell ref="AC30:AO30"/>
    <mergeCell ref="AC31:AO31"/>
    <mergeCell ref="Q35:S35"/>
    <mergeCell ref="AP31:AU31"/>
    <mergeCell ref="AV31:BA31"/>
    <mergeCell ref="A18:A19"/>
    <mergeCell ref="O18:R18"/>
    <mergeCell ref="S18:W18"/>
    <mergeCell ref="B18:E18"/>
    <mergeCell ref="F18:J18"/>
    <mergeCell ref="K18:N18"/>
    <mergeCell ref="AP29:AU29"/>
    <mergeCell ref="AV29:BA29"/>
    <mergeCell ref="AJ18:AN18"/>
    <mergeCell ref="L11:AJ11"/>
    <mergeCell ref="L12:AJ12"/>
    <mergeCell ref="AS18:AV18"/>
    <mergeCell ref="AO18:AR18"/>
    <mergeCell ref="X18:AA18"/>
    <mergeCell ref="AB18:AE18"/>
    <mergeCell ref="A16:BA16"/>
    <mergeCell ref="AV37:BA37"/>
    <mergeCell ref="AC26:BA26"/>
    <mergeCell ref="AV34:BA34"/>
    <mergeCell ref="AV35:BA35"/>
    <mergeCell ref="AC37:AU37"/>
    <mergeCell ref="AC36:AU36"/>
    <mergeCell ref="AC34:AU34"/>
    <mergeCell ref="AC35:AU35"/>
    <mergeCell ref="AM33:AR33"/>
    <mergeCell ref="AV28:BA28"/>
    <mergeCell ref="N34:P34"/>
    <mergeCell ref="N35:P35"/>
    <mergeCell ref="N36:P36"/>
    <mergeCell ref="K33:M33"/>
    <mergeCell ref="N37:P37"/>
    <mergeCell ref="K37:M37"/>
    <mergeCell ref="K34:M34"/>
    <mergeCell ref="K35:M35"/>
    <mergeCell ref="L8:AJ8"/>
    <mergeCell ref="AM13:BA13"/>
    <mergeCell ref="AM11:BA11"/>
    <mergeCell ref="AM15:BA15"/>
    <mergeCell ref="L10:AJ10"/>
    <mergeCell ref="N28:P32"/>
    <mergeCell ref="AP28:AU28"/>
    <mergeCell ref="AM9:BA9"/>
    <mergeCell ref="AP30:AU30"/>
    <mergeCell ref="AV30:BA30"/>
    <mergeCell ref="AM4:AR4"/>
    <mergeCell ref="AM3:AR3"/>
    <mergeCell ref="AS3:BA3"/>
    <mergeCell ref="A2:AL2"/>
    <mergeCell ref="A3:AL3"/>
    <mergeCell ref="L9:AJ9"/>
    <mergeCell ref="A8:J8"/>
    <mergeCell ref="AS4:BA4"/>
    <mergeCell ref="AS5:BA5"/>
    <mergeCell ref="AS6:BA7"/>
    <mergeCell ref="AW18:BA18"/>
    <mergeCell ref="AO14:AU14"/>
    <mergeCell ref="AV14:BA14"/>
    <mergeCell ref="A26:V26"/>
    <mergeCell ref="A1:AL1"/>
    <mergeCell ref="A5:AL5"/>
    <mergeCell ref="AS1:BA2"/>
    <mergeCell ref="AM1:AR2"/>
    <mergeCell ref="AM6:AR6"/>
    <mergeCell ref="AM5:AR5"/>
    <mergeCell ref="A24:E24"/>
    <mergeCell ref="A4:AL4"/>
    <mergeCell ref="A28:A32"/>
    <mergeCell ref="E28:G32"/>
    <mergeCell ref="B28:D32"/>
    <mergeCell ref="AC29:AO29"/>
    <mergeCell ref="Q28:S32"/>
    <mergeCell ref="AC28:AO28"/>
    <mergeCell ref="AF18:AI18"/>
    <mergeCell ref="AM10:BA10"/>
    <mergeCell ref="T37:V37"/>
    <mergeCell ref="H35:J35"/>
    <mergeCell ref="H33:J33"/>
    <mergeCell ref="H34:J34"/>
    <mergeCell ref="B34:D34"/>
    <mergeCell ref="E33:G33"/>
    <mergeCell ref="E34:G34"/>
    <mergeCell ref="B33:D33"/>
    <mergeCell ref="K36:M36"/>
    <mergeCell ref="N33:P33"/>
    <mergeCell ref="K28:M32"/>
    <mergeCell ref="H28:J32"/>
    <mergeCell ref="B35:D35"/>
    <mergeCell ref="B36:D36"/>
    <mergeCell ref="Q37:S37"/>
    <mergeCell ref="T28:V32"/>
    <mergeCell ref="T33:V33"/>
    <mergeCell ref="T34:V34"/>
    <mergeCell ref="T35:V35"/>
    <mergeCell ref="T36:V36"/>
    <mergeCell ref="E37:G37"/>
    <mergeCell ref="H37:J37"/>
    <mergeCell ref="B37:D37"/>
    <mergeCell ref="Q36:S36"/>
    <mergeCell ref="H36:J36"/>
    <mergeCell ref="E35:G35"/>
    <mergeCell ref="E36:G36"/>
  </mergeCells>
  <phoneticPr fontId="12" type="noConversion"/>
  <dataValidations count="1">
    <dataValidation type="list" showInputMessage="1" showErrorMessage="1" sqref="B20:BA23">
      <formula1>"Т,П,Кз,С,Н,К,Д,А"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headerFooter differentFirst="1" alignWithMargins="0"/>
  <colBreaks count="1" manualBreakCount="1">
    <brk id="5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rgb="FF92D050"/>
    <pageSetUpPr fitToPage="1"/>
  </sheetPr>
  <dimension ref="A1:CH418"/>
  <sheetViews>
    <sheetView zoomScale="85" zoomScaleNormal="85" zoomScaleSheetLayoutView="70" workbookViewId="0">
      <pane ySplit="9" topLeftCell="A98" activePane="bottomLeft" state="frozen"/>
      <selection pane="bottomLeft" activeCell="P7" sqref="P7:R9"/>
    </sheetView>
  </sheetViews>
  <sheetFormatPr defaultRowHeight="12.75"/>
  <cols>
    <col min="1" max="1" width="8.7109375" style="92" customWidth="1"/>
    <col min="2" max="2" width="54.42578125" style="88" customWidth="1"/>
    <col min="3" max="3" width="6.5703125" style="89" customWidth="1"/>
    <col min="4" max="4" width="6.7109375" style="89" customWidth="1"/>
    <col min="5" max="5" width="5.7109375" style="89" customWidth="1"/>
    <col min="6" max="6" width="6.42578125" style="89" customWidth="1"/>
    <col min="7" max="7" width="6.42578125" style="131" customWidth="1"/>
    <col min="8" max="8" width="6" style="93" customWidth="1"/>
    <col min="9" max="9" width="6.7109375" style="93" customWidth="1"/>
    <col min="10" max="10" width="5.7109375" style="93" customWidth="1"/>
    <col min="11" max="11" width="5.7109375" style="10" customWidth="1"/>
    <col min="12" max="14" width="6.7109375" style="10" customWidth="1"/>
    <col min="15" max="64" width="3.7109375" style="10" customWidth="1"/>
    <col min="73" max="81" width="9.140625" style="9"/>
    <col min="82" max="82" width="9.140625" style="97"/>
    <col min="83" max="83" width="9.140625" style="98"/>
    <col min="84" max="16384" width="9.140625" style="9"/>
  </cols>
  <sheetData>
    <row r="1" spans="1:86" ht="15" customHeight="1">
      <c r="A1" s="574" t="s">
        <v>155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Y1" s="574"/>
      <c r="AZ1" s="574"/>
      <c r="BA1" s="574"/>
      <c r="BB1" s="574"/>
      <c r="BC1" s="574"/>
      <c r="BD1" s="574"/>
      <c r="BE1" s="574"/>
      <c r="BF1" s="574"/>
      <c r="BG1" s="574"/>
      <c r="BH1" s="574"/>
      <c r="BI1" s="574"/>
      <c r="BJ1" s="574"/>
      <c r="BK1" s="574"/>
      <c r="BL1" s="574"/>
      <c r="CD1" s="9"/>
      <c r="CE1" s="9"/>
    </row>
    <row r="2" spans="1:86" s="164" customFormat="1" ht="15" customHeight="1" thickBo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>
        <v>16</v>
      </c>
      <c r="U2" s="162"/>
      <c r="V2" s="162"/>
      <c r="W2" s="162">
        <v>12</v>
      </c>
      <c r="X2" s="162">
        <v>16</v>
      </c>
      <c r="Y2" s="162"/>
      <c r="Z2" s="162"/>
      <c r="AA2" s="162"/>
      <c r="AB2" s="162"/>
      <c r="AC2" s="162">
        <v>16</v>
      </c>
      <c r="AE2" s="162"/>
      <c r="AF2" s="162"/>
      <c r="AG2" s="162">
        <v>12</v>
      </c>
      <c r="AH2" s="162">
        <v>16</v>
      </c>
      <c r="AI2" s="162"/>
      <c r="AJ2" s="162"/>
      <c r="AK2" s="162"/>
      <c r="AL2" s="162"/>
      <c r="AM2" s="162">
        <v>16</v>
      </c>
      <c r="AO2" s="162"/>
      <c r="AP2" s="162"/>
      <c r="AQ2" s="162">
        <v>12</v>
      </c>
      <c r="AR2" s="162">
        <v>16</v>
      </c>
      <c r="AS2" s="162"/>
      <c r="AT2" s="162"/>
      <c r="AU2" s="162"/>
      <c r="AV2" s="162"/>
      <c r="AW2" s="162">
        <v>16</v>
      </c>
      <c r="AY2" s="162"/>
      <c r="AZ2" s="162"/>
      <c r="BA2" s="162">
        <v>4</v>
      </c>
      <c r="BB2" s="162">
        <v>8</v>
      </c>
      <c r="BC2" s="162"/>
      <c r="BD2" s="162"/>
      <c r="BE2" s="162"/>
      <c r="BF2" s="162"/>
      <c r="BG2" s="162">
        <v>16</v>
      </c>
      <c r="BH2" s="162"/>
      <c r="BI2" s="162"/>
      <c r="BJ2" s="162"/>
      <c r="BK2" s="162"/>
      <c r="BL2" s="162">
        <v>16</v>
      </c>
      <c r="BM2" s="163"/>
      <c r="BN2" s="163"/>
      <c r="BO2" s="163"/>
      <c r="BP2" s="163"/>
      <c r="BQ2" s="163"/>
      <c r="BR2" s="163"/>
      <c r="BS2" s="163"/>
      <c r="BT2" s="163"/>
      <c r="CD2" s="165"/>
      <c r="CE2" s="166"/>
    </row>
    <row r="3" spans="1:86" ht="42" customHeight="1" thickBot="1">
      <c r="A3" s="570" t="s">
        <v>161</v>
      </c>
      <c r="B3" s="575" t="s">
        <v>18</v>
      </c>
      <c r="C3" s="573" t="s">
        <v>32</v>
      </c>
      <c r="D3" s="560"/>
      <c r="E3" s="559" t="s">
        <v>114</v>
      </c>
      <c r="F3" s="560"/>
      <c r="G3" s="542" t="s">
        <v>185</v>
      </c>
      <c r="H3" s="556" t="s">
        <v>72</v>
      </c>
      <c r="I3" s="513" t="s">
        <v>19</v>
      </c>
      <c r="J3" s="513"/>
      <c r="K3" s="513"/>
      <c r="L3" s="513"/>
      <c r="M3" s="513"/>
      <c r="N3" s="514"/>
      <c r="O3" s="581" t="s">
        <v>88</v>
      </c>
      <c r="P3" s="582"/>
      <c r="Q3" s="582"/>
      <c r="R3" s="582"/>
      <c r="S3" s="583"/>
      <c r="T3" s="582"/>
      <c r="U3" s="582"/>
      <c r="V3" s="582"/>
      <c r="W3" s="582"/>
      <c r="X3" s="583"/>
      <c r="Y3" s="582"/>
      <c r="Z3" s="582"/>
      <c r="AA3" s="582"/>
      <c r="AB3" s="582"/>
      <c r="AC3" s="583"/>
      <c r="AD3" s="582"/>
      <c r="AE3" s="582"/>
      <c r="AF3" s="582"/>
      <c r="AG3" s="582"/>
      <c r="AH3" s="583"/>
      <c r="AI3" s="582"/>
      <c r="AJ3" s="582"/>
      <c r="AK3" s="582"/>
      <c r="AL3" s="582"/>
      <c r="AM3" s="583"/>
      <c r="AN3" s="582"/>
      <c r="AO3" s="582"/>
      <c r="AP3" s="582"/>
      <c r="AQ3" s="582"/>
      <c r="AR3" s="583"/>
      <c r="AS3" s="582"/>
      <c r="AT3" s="582"/>
      <c r="AU3" s="582"/>
      <c r="AV3" s="582"/>
      <c r="AW3" s="583"/>
      <c r="AX3" s="582"/>
      <c r="AY3" s="582"/>
      <c r="AZ3" s="582"/>
      <c r="BA3" s="582"/>
      <c r="BB3" s="583"/>
      <c r="BC3" s="582"/>
      <c r="BD3" s="582"/>
      <c r="BE3" s="582"/>
      <c r="BF3" s="582"/>
      <c r="BG3" s="583"/>
      <c r="BH3" s="582"/>
      <c r="BI3" s="582"/>
      <c r="BJ3" s="582"/>
      <c r="BK3" s="582"/>
      <c r="BL3" s="583"/>
    </row>
    <row r="4" spans="1:86" ht="12.75" customHeight="1">
      <c r="A4" s="571"/>
      <c r="B4" s="576"/>
      <c r="C4" s="564" t="s">
        <v>22</v>
      </c>
      <c r="D4" s="566" t="s">
        <v>23</v>
      </c>
      <c r="E4" s="566" t="s">
        <v>112</v>
      </c>
      <c r="F4" s="593" t="s">
        <v>113</v>
      </c>
      <c r="G4" s="543"/>
      <c r="H4" s="557"/>
      <c r="I4" s="587" t="s">
        <v>31</v>
      </c>
      <c r="J4" s="526" t="s">
        <v>33</v>
      </c>
      <c r="K4" s="527"/>
      <c r="L4" s="527"/>
      <c r="M4" s="528"/>
      <c r="N4" s="578" t="s">
        <v>60</v>
      </c>
      <c r="O4" s="524" t="s">
        <v>73</v>
      </c>
      <c r="P4" s="524"/>
      <c r="Q4" s="524"/>
      <c r="R4" s="524"/>
      <c r="S4" s="525"/>
      <c r="T4" s="524"/>
      <c r="U4" s="524"/>
      <c r="V4" s="524"/>
      <c r="W4" s="524"/>
      <c r="X4" s="525"/>
      <c r="Y4" s="524" t="s">
        <v>74</v>
      </c>
      <c r="Z4" s="524"/>
      <c r="AA4" s="524"/>
      <c r="AB4" s="524"/>
      <c r="AC4" s="525"/>
      <c r="AD4" s="524"/>
      <c r="AE4" s="524"/>
      <c r="AF4" s="524"/>
      <c r="AG4" s="524"/>
      <c r="AH4" s="525"/>
      <c r="AI4" s="524" t="s">
        <v>75</v>
      </c>
      <c r="AJ4" s="524"/>
      <c r="AK4" s="524"/>
      <c r="AL4" s="524"/>
      <c r="AM4" s="525"/>
      <c r="AN4" s="524"/>
      <c r="AO4" s="524"/>
      <c r="AP4" s="524"/>
      <c r="AQ4" s="524"/>
      <c r="AR4" s="525"/>
      <c r="AS4" s="524" t="s">
        <v>76</v>
      </c>
      <c r="AT4" s="524"/>
      <c r="AU4" s="524"/>
      <c r="AV4" s="524"/>
      <c r="AW4" s="525"/>
      <c r="AX4" s="524"/>
      <c r="AY4" s="524"/>
      <c r="AZ4" s="524"/>
      <c r="BA4" s="524"/>
      <c r="BB4" s="525"/>
      <c r="BC4" s="524" t="s">
        <v>77</v>
      </c>
      <c r="BD4" s="524"/>
      <c r="BE4" s="524"/>
      <c r="BF4" s="524"/>
      <c r="BG4" s="525"/>
      <c r="BH4" s="524"/>
      <c r="BI4" s="524"/>
      <c r="BJ4" s="524"/>
      <c r="BK4" s="524"/>
      <c r="BL4" s="525"/>
    </row>
    <row r="5" spans="1:86" ht="17.25" customHeight="1">
      <c r="A5" s="571"/>
      <c r="B5" s="576"/>
      <c r="C5" s="564"/>
      <c r="D5" s="567"/>
      <c r="E5" s="566"/>
      <c r="F5" s="593"/>
      <c r="G5" s="543"/>
      <c r="H5" s="557"/>
      <c r="I5" s="588"/>
      <c r="J5" s="521" t="s">
        <v>17</v>
      </c>
      <c r="K5" s="595" t="s">
        <v>20</v>
      </c>
      <c r="L5" s="595"/>
      <c r="M5" s="596"/>
      <c r="N5" s="579"/>
      <c r="O5" s="527" t="s">
        <v>24</v>
      </c>
      <c r="P5" s="527"/>
      <c r="Q5" s="527"/>
      <c r="R5" s="527"/>
      <c r="S5" s="529"/>
      <c r="T5" s="527"/>
      <c r="U5" s="527"/>
      <c r="V5" s="527"/>
      <c r="W5" s="527"/>
      <c r="X5" s="529"/>
      <c r="Y5" s="527"/>
      <c r="Z5" s="527"/>
      <c r="AA5" s="527"/>
      <c r="AB5" s="527"/>
      <c r="AC5" s="529"/>
      <c r="AD5" s="527"/>
      <c r="AE5" s="527"/>
      <c r="AF5" s="527"/>
      <c r="AG5" s="527"/>
      <c r="AH5" s="529"/>
      <c r="AI5" s="527"/>
      <c r="AJ5" s="527"/>
      <c r="AK5" s="527"/>
      <c r="AL5" s="527"/>
      <c r="AM5" s="529"/>
      <c r="AN5" s="527"/>
      <c r="AO5" s="527"/>
      <c r="AP5" s="527"/>
      <c r="AQ5" s="527"/>
      <c r="AR5" s="529"/>
      <c r="AS5" s="527"/>
      <c r="AT5" s="527"/>
      <c r="AU5" s="527"/>
      <c r="AV5" s="527"/>
      <c r="AW5" s="529"/>
      <c r="AX5" s="527"/>
      <c r="AY5" s="527"/>
      <c r="AZ5" s="527"/>
      <c r="BA5" s="527"/>
      <c r="BB5" s="529"/>
      <c r="BC5" s="527"/>
      <c r="BD5" s="527"/>
      <c r="BE5" s="527"/>
      <c r="BF5" s="527"/>
      <c r="BG5" s="529"/>
      <c r="BH5" s="527"/>
      <c r="BI5" s="527"/>
      <c r="BJ5" s="527"/>
      <c r="BK5" s="527"/>
      <c r="BL5" s="529"/>
    </row>
    <row r="6" spans="1:86" ht="14.25">
      <c r="A6" s="571"/>
      <c r="B6" s="576"/>
      <c r="C6" s="564"/>
      <c r="D6" s="567"/>
      <c r="E6" s="566"/>
      <c r="F6" s="593"/>
      <c r="G6" s="543"/>
      <c r="H6" s="557"/>
      <c r="I6" s="588"/>
      <c r="J6" s="522"/>
      <c r="K6" s="521" t="s">
        <v>21</v>
      </c>
      <c r="L6" s="521" t="s">
        <v>79</v>
      </c>
      <c r="M6" s="584" t="s">
        <v>41</v>
      </c>
      <c r="N6" s="515"/>
      <c r="O6" s="518">
        <v>1</v>
      </c>
      <c r="P6" s="519"/>
      <c r="Q6" s="519"/>
      <c r="R6" s="519"/>
      <c r="S6" s="520"/>
      <c r="T6" s="518">
        <f>O6+1</f>
        <v>2</v>
      </c>
      <c r="U6" s="519"/>
      <c r="V6" s="519"/>
      <c r="W6" s="519"/>
      <c r="X6" s="520"/>
      <c r="Y6" s="518">
        <f>T6+1</f>
        <v>3</v>
      </c>
      <c r="Z6" s="519"/>
      <c r="AA6" s="519"/>
      <c r="AB6" s="519"/>
      <c r="AC6" s="520"/>
      <c r="AD6" s="518">
        <f>Y6+1</f>
        <v>4</v>
      </c>
      <c r="AE6" s="519"/>
      <c r="AF6" s="519"/>
      <c r="AG6" s="519"/>
      <c r="AH6" s="520"/>
      <c r="AI6" s="518">
        <f>AD6+1</f>
        <v>5</v>
      </c>
      <c r="AJ6" s="519"/>
      <c r="AK6" s="519"/>
      <c r="AL6" s="519"/>
      <c r="AM6" s="520"/>
      <c r="AN6" s="518">
        <f>AI6+1</f>
        <v>6</v>
      </c>
      <c r="AO6" s="519"/>
      <c r="AP6" s="519"/>
      <c r="AQ6" s="519"/>
      <c r="AR6" s="520"/>
      <c r="AS6" s="518">
        <f>AN6+1</f>
        <v>7</v>
      </c>
      <c r="AT6" s="519"/>
      <c r="AU6" s="519"/>
      <c r="AV6" s="519"/>
      <c r="AW6" s="520"/>
      <c r="AX6" s="518">
        <f>AS6+1</f>
        <v>8</v>
      </c>
      <c r="AY6" s="519"/>
      <c r="AZ6" s="519"/>
      <c r="BA6" s="519"/>
      <c r="BB6" s="520"/>
      <c r="BC6" s="518">
        <v>9</v>
      </c>
      <c r="BD6" s="519"/>
      <c r="BE6" s="519"/>
      <c r="BF6" s="519"/>
      <c r="BG6" s="520"/>
      <c r="BH6" s="518">
        <v>10</v>
      </c>
      <c r="BI6" s="519"/>
      <c r="BJ6" s="519"/>
      <c r="BK6" s="519"/>
      <c r="BL6" s="520"/>
    </row>
    <row r="7" spans="1:86" ht="12.75" customHeight="1">
      <c r="A7" s="571"/>
      <c r="B7" s="576"/>
      <c r="C7" s="564"/>
      <c r="D7" s="567"/>
      <c r="E7" s="566"/>
      <c r="F7" s="593"/>
      <c r="G7" s="543"/>
      <c r="H7" s="557"/>
      <c r="I7" s="588"/>
      <c r="J7" s="522"/>
      <c r="K7" s="522"/>
      <c r="L7" s="522"/>
      <c r="M7" s="585"/>
      <c r="N7" s="515"/>
      <c r="O7" s="496" t="s">
        <v>160</v>
      </c>
      <c r="P7" s="490" t="s">
        <v>21</v>
      </c>
      <c r="Q7" s="490" t="s">
        <v>399</v>
      </c>
      <c r="R7" s="493" t="s">
        <v>41</v>
      </c>
      <c r="S7" s="515" t="s">
        <v>40</v>
      </c>
      <c r="T7" s="496" t="s">
        <v>160</v>
      </c>
      <c r="U7" s="490" t="s">
        <v>21</v>
      </c>
      <c r="V7" s="490" t="s">
        <v>399</v>
      </c>
      <c r="W7" s="493" t="s">
        <v>41</v>
      </c>
      <c r="X7" s="515" t="s">
        <v>40</v>
      </c>
      <c r="Y7" s="496" t="s">
        <v>160</v>
      </c>
      <c r="Z7" s="490" t="s">
        <v>21</v>
      </c>
      <c r="AA7" s="490" t="s">
        <v>399</v>
      </c>
      <c r="AB7" s="493" t="s">
        <v>41</v>
      </c>
      <c r="AC7" s="515" t="s">
        <v>40</v>
      </c>
      <c r="AD7" s="496" t="s">
        <v>160</v>
      </c>
      <c r="AE7" s="490" t="s">
        <v>21</v>
      </c>
      <c r="AF7" s="490" t="s">
        <v>399</v>
      </c>
      <c r="AG7" s="493" t="s">
        <v>41</v>
      </c>
      <c r="AH7" s="515" t="s">
        <v>40</v>
      </c>
      <c r="AI7" s="496" t="s">
        <v>160</v>
      </c>
      <c r="AJ7" s="490" t="s">
        <v>21</v>
      </c>
      <c r="AK7" s="490" t="s">
        <v>399</v>
      </c>
      <c r="AL7" s="493" t="s">
        <v>41</v>
      </c>
      <c r="AM7" s="515" t="s">
        <v>40</v>
      </c>
      <c r="AN7" s="496" t="s">
        <v>160</v>
      </c>
      <c r="AO7" s="490" t="s">
        <v>21</v>
      </c>
      <c r="AP7" s="490" t="s">
        <v>399</v>
      </c>
      <c r="AQ7" s="493" t="s">
        <v>41</v>
      </c>
      <c r="AR7" s="515" t="s">
        <v>40</v>
      </c>
      <c r="AS7" s="496" t="s">
        <v>160</v>
      </c>
      <c r="AT7" s="490" t="s">
        <v>21</v>
      </c>
      <c r="AU7" s="490" t="s">
        <v>399</v>
      </c>
      <c r="AV7" s="493" t="s">
        <v>41</v>
      </c>
      <c r="AW7" s="515" t="s">
        <v>40</v>
      </c>
      <c r="AX7" s="496" t="s">
        <v>160</v>
      </c>
      <c r="AY7" s="490" t="s">
        <v>21</v>
      </c>
      <c r="AZ7" s="490" t="s">
        <v>399</v>
      </c>
      <c r="BA7" s="493" t="s">
        <v>41</v>
      </c>
      <c r="BB7" s="515" t="s">
        <v>40</v>
      </c>
      <c r="BC7" s="496" t="s">
        <v>160</v>
      </c>
      <c r="BD7" s="490" t="s">
        <v>21</v>
      </c>
      <c r="BE7" s="490" t="s">
        <v>399</v>
      </c>
      <c r="BF7" s="493" t="s">
        <v>41</v>
      </c>
      <c r="BG7" s="515" t="s">
        <v>40</v>
      </c>
      <c r="BH7" s="496" t="s">
        <v>160</v>
      </c>
      <c r="BI7" s="490" t="s">
        <v>21</v>
      </c>
      <c r="BJ7" s="490" t="s">
        <v>399</v>
      </c>
      <c r="BK7" s="493" t="s">
        <v>41</v>
      </c>
      <c r="BL7" s="515" t="s">
        <v>40</v>
      </c>
    </row>
    <row r="8" spans="1:86" ht="19.5" customHeight="1">
      <c r="A8" s="571"/>
      <c r="B8" s="576"/>
      <c r="C8" s="564"/>
      <c r="D8" s="567"/>
      <c r="E8" s="566"/>
      <c r="F8" s="593"/>
      <c r="G8" s="543"/>
      <c r="H8" s="557"/>
      <c r="I8" s="588"/>
      <c r="J8" s="522"/>
      <c r="K8" s="522"/>
      <c r="L8" s="522"/>
      <c r="M8" s="585"/>
      <c r="N8" s="515"/>
      <c r="O8" s="497"/>
      <c r="P8" s="491"/>
      <c r="Q8" s="491"/>
      <c r="R8" s="494"/>
      <c r="S8" s="516"/>
      <c r="T8" s="497"/>
      <c r="U8" s="491"/>
      <c r="V8" s="491"/>
      <c r="W8" s="494"/>
      <c r="X8" s="516"/>
      <c r="Y8" s="497"/>
      <c r="Z8" s="491"/>
      <c r="AA8" s="491"/>
      <c r="AB8" s="494"/>
      <c r="AC8" s="516"/>
      <c r="AD8" s="497"/>
      <c r="AE8" s="491"/>
      <c r="AF8" s="491"/>
      <c r="AG8" s="494"/>
      <c r="AH8" s="516"/>
      <c r="AI8" s="497"/>
      <c r="AJ8" s="491"/>
      <c r="AK8" s="491"/>
      <c r="AL8" s="494"/>
      <c r="AM8" s="516"/>
      <c r="AN8" s="497"/>
      <c r="AO8" s="491"/>
      <c r="AP8" s="491"/>
      <c r="AQ8" s="494"/>
      <c r="AR8" s="516"/>
      <c r="AS8" s="497"/>
      <c r="AT8" s="491"/>
      <c r="AU8" s="491"/>
      <c r="AV8" s="494"/>
      <c r="AW8" s="516"/>
      <c r="AX8" s="497"/>
      <c r="AY8" s="491"/>
      <c r="AZ8" s="491"/>
      <c r="BA8" s="494"/>
      <c r="BB8" s="516"/>
      <c r="BC8" s="497"/>
      <c r="BD8" s="491"/>
      <c r="BE8" s="491"/>
      <c r="BF8" s="494"/>
      <c r="BG8" s="516"/>
      <c r="BH8" s="497"/>
      <c r="BI8" s="491"/>
      <c r="BJ8" s="491"/>
      <c r="BK8" s="494"/>
      <c r="BL8" s="516"/>
    </row>
    <row r="9" spans="1:86" ht="30.75" customHeight="1" thickBot="1">
      <c r="A9" s="572"/>
      <c r="B9" s="577"/>
      <c r="C9" s="565"/>
      <c r="D9" s="568"/>
      <c r="E9" s="569"/>
      <c r="F9" s="594"/>
      <c r="G9" s="544"/>
      <c r="H9" s="558"/>
      <c r="I9" s="589"/>
      <c r="J9" s="523"/>
      <c r="K9" s="523"/>
      <c r="L9" s="523"/>
      <c r="M9" s="586"/>
      <c r="N9" s="580"/>
      <c r="O9" s="498"/>
      <c r="P9" s="492"/>
      <c r="Q9" s="492"/>
      <c r="R9" s="495"/>
      <c r="S9" s="517"/>
      <c r="T9" s="498"/>
      <c r="U9" s="492"/>
      <c r="V9" s="492"/>
      <c r="W9" s="495"/>
      <c r="X9" s="517"/>
      <c r="Y9" s="498"/>
      <c r="Z9" s="492"/>
      <c r="AA9" s="492"/>
      <c r="AB9" s="495"/>
      <c r="AC9" s="517"/>
      <c r="AD9" s="498"/>
      <c r="AE9" s="492"/>
      <c r="AF9" s="492"/>
      <c r="AG9" s="495"/>
      <c r="AH9" s="517"/>
      <c r="AI9" s="498"/>
      <c r="AJ9" s="492"/>
      <c r="AK9" s="492"/>
      <c r="AL9" s="495"/>
      <c r="AM9" s="517"/>
      <c r="AN9" s="498"/>
      <c r="AO9" s="492"/>
      <c r="AP9" s="492"/>
      <c r="AQ9" s="495"/>
      <c r="AR9" s="517"/>
      <c r="AS9" s="498"/>
      <c r="AT9" s="492"/>
      <c r="AU9" s="492"/>
      <c r="AV9" s="495"/>
      <c r="AW9" s="517"/>
      <c r="AX9" s="498"/>
      <c r="AY9" s="492"/>
      <c r="AZ9" s="492"/>
      <c r="BA9" s="495"/>
      <c r="BB9" s="517"/>
      <c r="BC9" s="498"/>
      <c r="BD9" s="492"/>
      <c r="BE9" s="492"/>
      <c r="BF9" s="495"/>
      <c r="BG9" s="517"/>
      <c r="BH9" s="498"/>
      <c r="BI9" s="492"/>
      <c r="BJ9" s="492"/>
      <c r="BK9" s="495"/>
      <c r="BL9" s="517"/>
    </row>
    <row r="10" spans="1:86" ht="15.95" customHeight="1">
      <c r="A10" s="134" t="s">
        <v>132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6"/>
    </row>
    <row r="11" spans="1:86" ht="15.95" customHeight="1">
      <c r="A11" s="533" t="s">
        <v>133</v>
      </c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4"/>
      <c r="AN11" s="534"/>
      <c r="AO11" s="534"/>
      <c r="AP11" s="534"/>
      <c r="AQ11" s="534"/>
      <c r="AR11" s="534"/>
      <c r="AS11" s="534"/>
      <c r="AT11" s="534"/>
      <c r="AU11" s="534"/>
      <c r="AV11" s="534"/>
      <c r="AW11" s="534"/>
      <c r="AX11" s="534"/>
      <c r="AY11" s="534"/>
      <c r="AZ11" s="534"/>
      <c r="BA11" s="534"/>
      <c r="BB11" s="534"/>
      <c r="BC11" s="534"/>
      <c r="BD11" s="534"/>
      <c r="BE11" s="534"/>
      <c r="BF11" s="534"/>
      <c r="BG11" s="534"/>
      <c r="BH11" s="534"/>
      <c r="BI11" s="534"/>
      <c r="BJ11" s="534"/>
      <c r="BK11" s="534"/>
      <c r="BL11" s="535"/>
      <c r="BM11" s="83"/>
      <c r="BU11" s="9">
        <v>16</v>
      </c>
      <c r="CE11" s="98">
        <v>34</v>
      </c>
      <c r="CF11" s="9" t="s">
        <v>37</v>
      </c>
      <c r="CH11" s="9" t="str">
        <f>IF(S12+X12+AC12+AH12+AM12+AR12+AW12+BB12=H12," ",S12+X12+AC12+AH12+AM12+AR12+AW12+BB12-H12)</f>
        <v xml:space="preserve"> </v>
      </c>
    </row>
    <row r="12" spans="1:86" ht="15.95" customHeight="1">
      <c r="A12" s="132" t="s">
        <v>104</v>
      </c>
      <c r="B12" s="99" t="s">
        <v>142</v>
      </c>
      <c r="C12" s="100"/>
      <c r="D12" s="101"/>
      <c r="E12" s="101"/>
      <c r="F12" s="102"/>
      <c r="G12" s="103"/>
      <c r="H12" s="104"/>
      <c r="I12" s="167">
        <f>H12*30</f>
        <v>0</v>
      </c>
      <c r="J12" s="168">
        <f t="shared" ref="J12:J24" ca="1" si="0">IF(Т_РВО="Перший бакалаврський",IF(Т_ФН="денна",O12*$S$2+T12*$X$2+Y12*$AC$2+AD12*$AH$2+AI12*$AM$2+AN12*$AR$2+AS12*$AW$2+AX12*$BB$2+BC12*$BG$2+BH12*$BL$2,O12+T12+Y12+AD12+AI12+AN12+AS12+AX12+BC12+BH12),IF(Т_ФН="денна",O12*$S$2+T12*$X$2+Y12*$AC$2,O12+T12+Y12))</f>
        <v>0</v>
      </c>
      <c r="K12" s="168">
        <f t="shared" ref="K12:K24" ca="1" si="1">IF(Т_РВО="Перший бакалаврський",IF(Т_ФН="денна",P12*$S$2+U12*$X$2+Z12*$AC$2+AE12*$AH$2+AJ12*$AM$2+AO12*$AR$2+AT12*$AW$2+AY12*$BB$2+BD12*$BG$2+BI12*$BL$2,P12+U12+Z12+AE12+AJ12+AO12+AT12+AY12+BD12+BI12),IF(Т_ФН="денна",P12*$S$2+U12*$X$2+Z12*$AC$2,P12+U12+Z12))</f>
        <v>0</v>
      </c>
      <c r="L12" s="168">
        <f t="shared" ref="L12:L24" ca="1" si="2">IF(Т_РВО="Перший бакалаврський",IF(Т_ФН="денна",Q12*$S$2+V12*$X$2+AA12*$AC$2+AF12*$AH$2+AK12*$AM$2+AP12*$AR$2+AU12*$AW$2+AZ12*$BB$2+BE12*$BG$2+BJ12*$BL$2,Q12+V12+AA12+AF12+AK12+AP12+AU12+AZ12+BE12+BJ12),IF(Т_ФН="денна",Q12*$S$2+V12*$X$2+AA12*$AC$2,Q12+V12+AA12))</f>
        <v>0</v>
      </c>
      <c r="M12" s="168">
        <f t="shared" ref="M12:M24" ca="1" si="3">IF(Т_РВО="Перший бакалаврський",IF(Т_ФН="денна",R12*$S$2+W12*$X$2+AB12*$AC$2+AG12*$AH$2+AL12*$AM$2+AQ12*$AR$2+AV12*$AW$2+BA12*$BB$2+BF12*$BG$2+BK12*$BL$2,R12+W12+AB12+AG12+AL12+AQ12+AV12+BA12+BF12+BK12),IF(Т_ФН="денна",R12*$S$2+W12*$X$2+AB12*$AC$2,R12+W12+AB12))</f>
        <v>0</v>
      </c>
      <c r="N12" s="172">
        <f>I12-J12</f>
        <v>0</v>
      </c>
      <c r="O12" s="204">
        <f>P12+Q12+R12</f>
        <v>0</v>
      </c>
      <c r="P12" s="106"/>
      <c r="Q12" s="106"/>
      <c r="R12" s="106"/>
      <c r="S12" s="105"/>
      <c r="T12" s="205">
        <f>U12+V12+W12</f>
        <v>0</v>
      </c>
      <c r="U12" s="106"/>
      <c r="V12" s="106"/>
      <c r="W12" s="106"/>
      <c r="X12" s="105"/>
      <c r="Y12" s="205">
        <f>Z12+AA12+AB12</f>
        <v>0</v>
      </c>
      <c r="Z12" s="106"/>
      <c r="AA12" s="106"/>
      <c r="AB12" s="106"/>
      <c r="AC12" s="105"/>
      <c r="AD12" s="205">
        <f>AE12+AF12+AG12</f>
        <v>0</v>
      </c>
      <c r="AE12" s="106"/>
      <c r="AF12" s="106"/>
      <c r="AG12" s="106"/>
      <c r="AH12" s="105"/>
      <c r="AI12" s="205">
        <f>AJ12+AK12+AL12</f>
        <v>0</v>
      </c>
      <c r="AJ12" s="106"/>
      <c r="AK12" s="106"/>
      <c r="AL12" s="106"/>
      <c r="AM12" s="105"/>
      <c r="AN12" s="205">
        <f>AO12+AP12+AQ12</f>
        <v>0</v>
      </c>
      <c r="AO12" s="106"/>
      <c r="AP12" s="106"/>
      <c r="AQ12" s="106"/>
      <c r="AR12" s="105"/>
      <c r="AS12" s="205">
        <f>AT12+AU12+AV12</f>
        <v>0</v>
      </c>
      <c r="AT12" s="106"/>
      <c r="AU12" s="106"/>
      <c r="AV12" s="106"/>
      <c r="AW12" s="105"/>
      <c r="AX12" s="205">
        <f>AY12+AZ12+BA12</f>
        <v>0</v>
      </c>
      <c r="AY12" s="106"/>
      <c r="AZ12" s="106"/>
      <c r="BA12" s="106"/>
      <c r="BB12" s="105"/>
      <c r="BC12" s="205">
        <f>BD12+BE12+BF12</f>
        <v>0</v>
      </c>
      <c r="BD12" s="106"/>
      <c r="BE12" s="106"/>
      <c r="BF12" s="106"/>
      <c r="BG12" s="103"/>
      <c r="BH12" s="205">
        <f>BI12+BJ12+BK12</f>
        <v>0</v>
      </c>
      <c r="BI12" s="106"/>
      <c r="BJ12" s="106"/>
      <c r="BK12" s="106"/>
      <c r="BL12" s="103"/>
      <c r="BV12" s="9">
        <v>8</v>
      </c>
      <c r="CE12" s="98">
        <v>34</v>
      </c>
      <c r="CF12" s="9" t="s">
        <v>37</v>
      </c>
      <c r="CH12" s="9" t="str">
        <f>IF(S24+X24+AC24+AH24+AM24+AR24+AW24+BB24=H24," ",S24+X24+AC24+AH24+AM24+AR24+AW24+BB24-H24)</f>
        <v xml:space="preserve"> </v>
      </c>
    </row>
    <row r="13" spans="1:86" ht="15.95" customHeight="1">
      <c r="A13" s="132" t="s">
        <v>105</v>
      </c>
      <c r="B13" s="99" t="s">
        <v>143</v>
      </c>
      <c r="C13" s="100"/>
      <c r="D13" s="101"/>
      <c r="E13" s="101"/>
      <c r="F13" s="102"/>
      <c r="G13" s="103"/>
      <c r="H13" s="104"/>
      <c r="I13" s="167">
        <f t="shared" ref="I13:I23" si="4">H13*30</f>
        <v>0</v>
      </c>
      <c r="J13" s="168">
        <f t="shared" ca="1" si="0"/>
        <v>0</v>
      </c>
      <c r="K13" s="168">
        <f t="shared" ca="1" si="1"/>
        <v>0</v>
      </c>
      <c r="L13" s="168">
        <f t="shared" ca="1" si="2"/>
        <v>0</v>
      </c>
      <c r="M13" s="168">
        <f t="shared" ca="1" si="3"/>
        <v>0</v>
      </c>
      <c r="N13" s="172">
        <f t="shared" ref="N13:N22" si="5">I13-J13</f>
        <v>0</v>
      </c>
      <c r="O13" s="204">
        <f t="shared" ref="O13:O24" si="6">P13+Q13+R13</f>
        <v>0</v>
      </c>
      <c r="P13" s="106"/>
      <c r="Q13" s="106"/>
      <c r="R13" s="106"/>
      <c r="S13" s="105"/>
      <c r="T13" s="205">
        <f t="shared" ref="T13:T24" si="7">U13+V13+W13</f>
        <v>0</v>
      </c>
      <c r="U13" s="106"/>
      <c r="V13" s="106"/>
      <c r="W13" s="106"/>
      <c r="X13" s="105"/>
      <c r="Y13" s="205">
        <f t="shared" ref="Y13:Y24" si="8">Z13+AA13+AB13</f>
        <v>0</v>
      </c>
      <c r="Z13" s="106"/>
      <c r="AA13" s="106"/>
      <c r="AB13" s="106"/>
      <c r="AC13" s="105"/>
      <c r="AD13" s="205">
        <f t="shared" ref="AD13:AD24" si="9">AE13+AF13+AG13</f>
        <v>0</v>
      </c>
      <c r="AE13" s="106"/>
      <c r="AF13" s="106"/>
      <c r="AG13" s="106"/>
      <c r="AH13" s="105"/>
      <c r="AI13" s="205">
        <f t="shared" ref="AI13:AI24" si="10">AJ13+AK13+AL13</f>
        <v>0</v>
      </c>
      <c r="AJ13" s="106"/>
      <c r="AK13" s="106"/>
      <c r="AL13" s="106"/>
      <c r="AM13" s="105"/>
      <c r="AN13" s="205">
        <f t="shared" ref="AN13:AN24" si="11">AO13+AP13+AQ13</f>
        <v>0</v>
      </c>
      <c r="AO13" s="106"/>
      <c r="AP13" s="106"/>
      <c r="AQ13" s="106"/>
      <c r="AR13" s="105"/>
      <c r="AS13" s="205">
        <f t="shared" ref="AS13:AS24" si="12">AT13+AU13+AV13</f>
        <v>0</v>
      </c>
      <c r="AT13" s="106"/>
      <c r="AU13" s="106"/>
      <c r="AV13" s="106"/>
      <c r="AW13" s="105"/>
      <c r="AX13" s="205">
        <f t="shared" ref="AX13:AX24" si="13">AY13+AZ13+BA13</f>
        <v>0</v>
      </c>
      <c r="AY13" s="106"/>
      <c r="AZ13" s="106"/>
      <c r="BA13" s="106"/>
      <c r="BB13" s="105"/>
      <c r="BC13" s="205">
        <f t="shared" ref="BC13:BC24" si="14">BD13+BE13+BF13</f>
        <v>0</v>
      </c>
      <c r="BD13" s="106"/>
      <c r="BE13" s="106"/>
      <c r="BF13" s="106"/>
      <c r="BG13" s="103"/>
      <c r="BH13" s="205">
        <f t="shared" ref="BH13:BH24" si="15">BI13+BJ13+BK13</f>
        <v>0</v>
      </c>
      <c r="BI13" s="106"/>
      <c r="BJ13" s="106"/>
      <c r="BK13" s="106"/>
      <c r="BL13" s="103"/>
    </row>
    <row r="14" spans="1:86" ht="15.95" customHeight="1">
      <c r="A14" s="132" t="s">
        <v>198</v>
      </c>
      <c r="B14" s="99" t="s">
        <v>208</v>
      </c>
      <c r="C14" s="100"/>
      <c r="D14" s="101"/>
      <c r="E14" s="101"/>
      <c r="F14" s="102"/>
      <c r="G14" s="103"/>
      <c r="H14" s="104"/>
      <c r="I14" s="167">
        <f t="shared" si="4"/>
        <v>0</v>
      </c>
      <c r="J14" s="168">
        <f t="shared" ca="1" si="0"/>
        <v>0</v>
      </c>
      <c r="K14" s="168">
        <f t="shared" ca="1" si="1"/>
        <v>0</v>
      </c>
      <c r="L14" s="168">
        <f t="shared" ca="1" si="2"/>
        <v>0</v>
      </c>
      <c r="M14" s="168">
        <f t="shared" ca="1" si="3"/>
        <v>0</v>
      </c>
      <c r="N14" s="172">
        <f t="shared" si="5"/>
        <v>0</v>
      </c>
      <c r="O14" s="204">
        <f t="shared" si="6"/>
        <v>0</v>
      </c>
      <c r="P14" s="106"/>
      <c r="Q14" s="106"/>
      <c r="R14" s="106"/>
      <c r="S14" s="105"/>
      <c r="T14" s="205">
        <f t="shared" si="7"/>
        <v>0</v>
      </c>
      <c r="U14" s="106"/>
      <c r="V14" s="106"/>
      <c r="W14" s="106"/>
      <c r="X14" s="105"/>
      <c r="Y14" s="205">
        <f t="shared" si="8"/>
        <v>0</v>
      </c>
      <c r="Z14" s="106"/>
      <c r="AA14" s="106"/>
      <c r="AB14" s="106"/>
      <c r="AC14" s="105"/>
      <c r="AD14" s="205">
        <f t="shared" si="9"/>
        <v>0</v>
      </c>
      <c r="AE14" s="106"/>
      <c r="AF14" s="106"/>
      <c r="AG14" s="106"/>
      <c r="AH14" s="105"/>
      <c r="AI14" s="205">
        <f t="shared" si="10"/>
        <v>0</v>
      </c>
      <c r="AJ14" s="106"/>
      <c r="AK14" s="106"/>
      <c r="AL14" s="106"/>
      <c r="AM14" s="105"/>
      <c r="AN14" s="205">
        <f t="shared" si="11"/>
        <v>0</v>
      </c>
      <c r="AO14" s="106"/>
      <c r="AP14" s="106"/>
      <c r="AQ14" s="106"/>
      <c r="AR14" s="105"/>
      <c r="AS14" s="205">
        <f t="shared" si="12"/>
        <v>0</v>
      </c>
      <c r="AT14" s="106"/>
      <c r="AU14" s="106"/>
      <c r="AV14" s="106"/>
      <c r="AW14" s="105"/>
      <c r="AX14" s="205">
        <f t="shared" si="13"/>
        <v>0</v>
      </c>
      <c r="AY14" s="106"/>
      <c r="AZ14" s="106"/>
      <c r="BA14" s="106"/>
      <c r="BB14" s="105"/>
      <c r="BC14" s="205">
        <f t="shared" si="14"/>
        <v>0</v>
      </c>
      <c r="BD14" s="106"/>
      <c r="BE14" s="106"/>
      <c r="BF14" s="106"/>
      <c r="BG14" s="103"/>
      <c r="BH14" s="205">
        <f t="shared" si="15"/>
        <v>0</v>
      </c>
      <c r="BI14" s="106"/>
      <c r="BJ14" s="106"/>
      <c r="BK14" s="106"/>
      <c r="BL14" s="103"/>
    </row>
    <row r="15" spans="1:86" ht="15.95" customHeight="1">
      <c r="A15" s="132" t="s">
        <v>199</v>
      </c>
      <c r="B15" s="99" t="s">
        <v>209</v>
      </c>
      <c r="C15" s="100"/>
      <c r="D15" s="101"/>
      <c r="E15" s="101"/>
      <c r="F15" s="102"/>
      <c r="G15" s="103"/>
      <c r="H15" s="104"/>
      <c r="I15" s="167">
        <f t="shared" si="4"/>
        <v>0</v>
      </c>
      <c r="J15" s="168">
        <f t="shared" ca="1" si="0"/>
        <v>0</v>
      </c>
      <c r="K15" s="168">
        <f t="shared" ca="1" si="1"/>
        <v>0</v>
      </c>
      <c r="L15" s="168">
        <f t="shared" ca="1" si="2"/>
        <v>0</v>
      </c>
      <c r="M15" s="168">
        <f t="shared" ca="1" si="3"/>
        <v>0</v>
      </c>
      <c r="N15" s="172">
        <f t="shared" si="5"/>
        <v>0</v>
      </c>
      <c r="O15" s="204">
        <f t="shared" si="6"/>
        <v>0</v>
      </c>
      <c r="P15" s="106"/>
      <c r="Q15" s="106"/>
      <c r="R15" s="106"/>
      <c r="S15" s="105"/>
      <c r="T15" s="205">
        <f t="shared" si="7"/>
        <v>0</v>
      </c>
      <c r="U15" s="106"/>
      <c r="V15" s="106"/>
      <c r="W15" s="106"/>
      <c r="X15" s="105"/>
      <c r="Y15" s="205">
        <f t="shared" si="8"/>
        <v>0</v>
      </c>
      <c r="Z15" s="106"/>
      <c r="AA15" s="106"/>
      <c r="AB15" s="106"/>
      <c r="AC15" s="105"/>
      <c r="AD15" s="205">
        <f t="shared" si="9"/>
        <v>0</v>
      </c>
      <c r="AE15" s="106"/>
      <c r="AF15" s="106"/>
      <c r="AG15" s="106"/>
      <c r="AH15" s="105"/>
      <c r="AI15" s="205">
        <f t="shared" si="10"/>
        <v>0</v>
      </c>
      <c r="AJ15" s="106"/>
      <c r="AK15" s="106"/>
      <c r="AL15" s="106"/>
      <c r="AM15" s="105"/>
      <c r="AN15" s="205">
        <f t="shared" si="11"/>
        <v>0</v>
      </c>
      <c r="AO15" s="106"/>
      <c r="AP15" s="106"/>
      <c r="AQ15" s="106"/>
      <c r="AR15" s="105"/>
      <c r="AS15" s="205">
        <f t="shared" si="12"/>
        <v>0</v>
      </c>
      <c r="AT15" s="106"/>
      <c r="AU15" s="106"/>
      <c r="AV15" s="106"/>
      <c r="AW15" s="105"/>
      <c r="AX15" s="205">
        <f t="shared" si="13"/>
        <v>0</v>
      </c>
      <c r="AY15" s="106"/>
      <c r="AZ15" s="106"/>
      <c r="BA15" s="106"/>
      <c r="BB15" s="105"/>
      <c r="BC15" s="205">
        <f t="shared" si="14"/>
        <v>0</v>
      </c>
      <c r="BD15" s="106"/>
      <c r="BE15" s="106"/>
      <c r="BF15" s="106"/>
      <c r="BG15" s="103"/>
      <c r="BH15" s="205">
        <f t="shared" si="15"/>
        <v>0</v>
      </c>
      <c r="BI15" s="106"/>
      <c r="BJ15" s="106"/>
      <c r="BK15" s="106"/>
      <c r="BL15" s="103"/>
    </row>
    <row r="16" spans="1:86" ht="15.95" customHeight="1">
      <c r="A16" s="132" t="s">
        <v>200</v>
      </c>
      <c r="B16" s="99" t="s">
        <v>210</v>
      </c>
      <c r="C16" s="100"/>
      <c r="D16" s="101"/>
      <c r="E16" s="101"/>
      <c r="F16" s="102"/>
      <c r="G16" s="103"/>
      <c r="H16" s="104"/>
      <c r="I16" s="167">
        <f t="shared" si="4"/>
        <v>0</v>
      </c>
      <c r="J16" s="168">
        <f t="shared" ca="1" si="0"/>
        <v>0</v>
      </c>
      <c r="K16" s="168">
        <f t="shared" ca="1" si="1"/>
        <v>0</v>
      </c>
      <c r="L16" s="168">
        <f t="shared" ca="1" si="2"/>
        <v>0</v>
      </c>
      <c r="M16" s="168">
        <f t="shared" ca="1" si="3"/>
        <v>0</v>
      </c>
      <c r="N16" s="172">
        <f t="shared" si="5"/>
        <v>0</v>
      </c>
      <c r="O16" s="204">
        <f t="shared" si="6"/>
        <v>0</v>
      </c>
      <c r="P16" s="106"/>
      <c r="Q16" s="106"/>
      <c r="R16" s="106"/>
      <c r="S16" s="105"/>
      <c r="T16" s="205">
        <f t="shared" si="7"/>
        <v>0</v>
      </c>
      <c r="U16" s="106"/>
      <c r="V16" s="106"/>
      <c r="W16" s="106"/>
      <c r="X16" s="105"/>
      <c r="Y16" s="205">
        <f t="shared" si="8"/>
        <v>0</v>
      </c>
      <c r="Z16" s="106"/>
      <c r="AA16" s="106"/>
      <c r="AB16" s="106"/>
      <c r="AC16" s="105"/>
      <c r="AD16" s="205">
        <f t="shared" si="9"/>
        <v>0</v>
      </c>
      <c r="AE16" s="106"/>
      <c r="AF16" s="106"/>
      <c r="AG16" s="106"/>
      <c r="AH16" s="105"/>
      <c r="AI16" s="205">
        <f t="shared" si="10"/>
        <v>0</v>
      </c>
      <c r="AJ16" s="106"/>
      <c r="AK16" s="106"/>
      <c r="AL16" s="106"/>
      <c r="AM16" s="105"/>
      <c r="AN16" s="205">
        <f t="shared" si="11"/>
        <v>0</v>
      </c>
      <c r="AO16" s="106"/>
      <c r="AP16" s="106"/>
      <c r="AQ16" s="106"/>
      <c r="AR16" s="105"/>
      <c r="AS16" s="205">
        <f t="shared" si="12"/>
        <v>0</v>
      </c>
      <c r="AT16" s="106"/>
      <c r="AU16" s="106"/>
      <c r="AV16" s="106"/>
      <c r="AW16" s="105"/>
      <c r="AX16" s="205">
        <f t="shared" si="13"/>
        <v>0</v>
      </c>
      <c r="AY16" s="106"/>
      <c r="AZ16" s="106"/>
      <c r="BA16" s="106"/>
      <c r="BB16" s="105"/>
      <c r="BC16" s="205">
        <f t="shared" si="14"/>
        <v>0</v>
      </c>
      <c r="BD16" s="106"/>
      <c r="BE16" s="106"/>
      <c r="BF16" s="106"/>
      <c r="BG16" s="103"/>
      <c r="BH16" s="205">
        <f t="shared" si="15"/>
        <v>0</v>
      </c>
      <c r="BI16" s="106"/>
      <c r="BJ16" s="106"/>
      <c r="BK16" s="106"/>
      <c r="BL16" s="103"/>
    </row>
    <row r="17" spans="1:86" ht="15.95" customHeight="1">
      <c r="A17" s="132" t="s">
        <v>201</v>
      </c>
      <c r="B17" s="99" t="s">
        <v>211</v>
      </c>
      <c r="C17" s="100"/>
      <c r="D17" s="101"/>
      <c r="E17" s="101"/>
      <c r="F17" s="102"/>
      <c r="G17" s="103"/>
      <c r="H17" s="104"/>
      <c r="I17" s="167">
        <f t="shared" si="4"/>
        <v>0</v>
      </c>
      <c r="J17" s="168">
        <f t="shared" ca="1" si="0"/>
        <v>0</v>
      </c>
      <c r="K17" s="168">
        <f t="shared" ca="1" si="1"/>
        <v>0</v>
      </c>
      <c r="L17" s="168">
        <f t="shared" ca="1" si="2"/>
        <v>0</v>
      </c>
      <c r="M17" s="168">
        <f t="shared" ca="1" si="3"/>
        <v>0</v>
      </c>
      <c r="N17" s="172">
        <f t="shared" si="5"/>
        <v>0</v>
      </c>
      <c r="O17" s="204">
        <f t="shared" si="6"/>
        <v>0</v>
      </c>
      <c r="P17" s="106"/>
      <c r="Q17" s="106"/>
      <c r="R17" s="106"/>
      <c r="S17" s="105"/>
      <c r="T17" s="205">
        <f t="shared" si="7"/>
        <v>0</v>
      </c>
      <c r="U17" s="106"/>
      <c r="V17" s="106"/>
      <c r="W17" s="106"/>
      <c r="X17" s="105"/>
      <c r="Y17" s="205">
        <f t="shared" si="8"/>
        <v>0</v>
      </c>
      <c r="Z17" s="106"/>
      <c r="AA17" s="106"/>
      <c r="AB17" s="106"/>
      <c r="AC17" s="105"/>
      <c r="AD17" s="205">
        <f t="shared" si="9"/>
        <v>0</v>
      </c>
      <c r="AE17" s="106"/>
      <c r="AF17" s="106"/>
      <c r="AG17" s="106"/>
      <c r="AH17" s="105"/>
      <c r="AI17" s="205">
        <f t="shared" si="10"/>
        <v>0</v>
      </c>
      <c r="AJ17" s="106"/>
      <c r="AK17" s="106"/>
      <c r="AL17" s="106"/>
      <c r="AM17" s="105"/>
      <c r="AN17" s="205">
        <f t="shared" si="11"/>
        <v>0</v>
      </c>
      <c r="AO17" s="106"/>
      <c r="AP17" s="106"/>
      <c r="AQ17" s="106"/>
      <c r="AR17" s="105"/>
      <c r="AS17" s="205">
        <f t="shared" si="12"/>
        <v>0</v>
      </c>
      <c r="AT17" s="106"/>
      <c r="AU17" s="106"/>
      <c r="AV17" s="106"/>
      <c r="AW17" s="105"/>
      <c r="AX17" s="205">
        <f t="shared" si="13"/>
        <v>0</v>
      </c>
      <c r="AY17" s="106"/>
      <c r="AZ17" s="106"/>
      <c r="BA17" s="106"/>
      <c r="BB17" s="105"/>
      <c r="BC17" s="205">
        <f t="shared" si="14"/>
        <v>0</v>
      </c>
      <c r="BD17" s="106"/>
      <c r="BE17" s="106"/>
      <c r="BF17" s="106"/>
      <c r="BG17" s="103"/>
      <c r="BH17" s="205">
        <f t="shared" si="15"/>
        <v>0</v>
      </c>
      <c r="BI17" s="106"/>
      <c r="BJ17" s="106"/>
      <c r="BK17" s="106"/>
      <c r="BL17" s="103"/>
    </row>
    <row r="18" spans="1:86" ht="15.95" customHeight="1">
      <c r="A18" s="132" t="s">
        <v>202</v>
      </c>
      <c r="B18" s="99" t="s">
        <v>212</v>
      </c>
      <c r="C18" s="100"/>
      <c r="D18" s="101"/>
      <c r="E18" s="101"/>
      <c r="F18" s="102"/>
      <c r="G18" s="103"/>
      <c r="H18" s="104"/>
      <c r="I18" s="167">
        <f t="shared" si="4"/>
        <v>0</v>
      </c>
      <c r="J18" s="168">
        <f t="shared" ca="1" si="0"/>
        <v>0</v>
      </c>
      <c r="K18" s="168">
        <f t="shared" ca="1" si="1"/>
        <v>0</v>
      </c>
      <c r="L18" s="168">
        <f t="shared" ca="1" si="2"/>
        <v>0</v>
      </c>
      <c r="M18" s="168">
        <f t="shared" ca="1" si="3"/>
        <v>0</v>
      </c>
      <c r="N18" s="172">
        <f t="shared" si="5"/>
        <v>0</v>
      </c>
      <c r="O18" s="204">
        <f t="shared" si="6"/>
        <v>0</v>
      </c>
      <c r="P18" s="106"/>
      <c r="Q18" s="106"/>
      <c r="R18" s="106"/>
      <c r="S18" s="105"/>
      <c r="T18" s="205">
        <f t="shared" si="7"/>
        <v>0</v>
      </c>
      <c r="U18" s="106"/>
      <c r="V18" s="106"/>
      <c r="W18" s="106"/>
      <c r="X18" s="105"/>
      <c r="Y18" s="205">
        <f t="shared" si="8"/>
        <v>0</v>
      </c>
      <c r="Z18" s="106"/>
      <c r="AA18" s="106"/>
      <c r="AB18" s="106"/>
      <c r="AC18" s="105"/>
      <c r="AD18" s="205">
        <f t="shared" si="9"/>
        <v>0</v>
      </c>
      <c r="AE18" s="106"/>
      <c r="AF18" s="106"/>
      <c r="AG18" s="106"/>
      <c r="AH18" s="105"/>
      <c r="AI18" s="205">
        <f t="shared" si="10"/>
        <v>0</v>
      </c>
      <c r="AJ18" s="106"/>
      <c r="AK18" s="106"/>
      <c r="AL18" s="106"/>
      <c r="AM18" s="105"/>
      <c r="AN18" s="205">
        <f t="shared" si="11"/>
        <v>0</v>
      </c>
      <c r="AO18" s="106"/>
      <c r="AP18" s="106"/>
      <c r="AQ18" s="106"/>
      <c r="AR18" s="105"/>
      <c r="AS18" s="205">
        <f t="shared" si="12"/>
        <v>0</v>
      </c>
      <c r="AT18" s="106"/>
      <c r="AU18" s="106"/>
      <c r="AV18" s="106"/>
      <c r="AW18" s="105"/>
      <c r="AX18" s="205">
        <f t="shared" si="13"/>
        <v>0</v>
      </c>
      <c r="AY18" s="106"/>
      <c r="AZ18" s="106"/>
      <c r="BA18" s="106"/>
      <c r="BB18" s="105"/>
      <c r="BC18" s="205">
        <f t="shared" si="14"/>
        <v>0</v>
      </c>
      <c r="BD18" s="106"/>
      <c r="BE18" s="106"/>
      <c r="BF18" s="106"/>
      <c r="BG18" s="103"/>
      <c r="BH18" s="205">
        <f t="shared" si="15"/>
        <v>0</v>
      </c>
      <c r="BI18" s="106"/>
      <c r="BJ18" s="106"/>
      <c r="BK18" s="106"/>
      <c r="BL18" s="103"/>
    </row>
    <row r="19" spans="1:86" ht="15.95" customHeight="1">
      <c r="A19" s="132" t="s">
        <v>203</v>
      </c>
      <c r="B19" s="99" t="s">
        <v>213</v>
      </c>
      <c r="C19" s="100"/>
      <c r="D19" s="101"/>
      <c r="E19" s="101"/>
      <c r="F19" s="102"/>
      <c r="G19" s="103"/>
      <c r="H19" s="104"/>
      <c r="I19" s="167">
        <f t="shared" si="4"/>
        <v>0</v>
      </c>
      <c r="J19" s="168">
        <f t="shared" ca="1" si="0"/>
        <v>0</v>
      </c>
      <c r="K19" s="168">
        <f t="shared" ca="1" si="1"/>
        <v>0</v>
      </c>
      <c r="L19" s="168">
        <f t="shared" ca="1" si="2"/>
        <v>0</v>
      </c>
      <c r="M19" s="168">
        <f t="shared" ca="1" si="3"/>
        <v>0</v>
      </c>
      <c r="N19" s="172">
        <f t="shared" si="5"/>
        <v>0</v>
      </c>
      <c r="O19" s="204">
        <f t="shared" si="6"/>
        <v>0</v>
      </c>
      <c r="P19" s="106"/>
      <c r="Q19" s="106"/>
      <c r="R19" s="106"/>
      <c r="S19" s="105"/>
      <c r="T19" s="205">
        <f t="shared" si="7"/>
        <v>0</v>
      </c>
      <c r="U19" s="106"/>
      <c r="V19" s="106"/>
      <c r="W19" s="106"/>
      <c r="X19" s="105"/>
      <c r="Y19" s="205">
        <f t="shared" si="8"/>
        <v>0</v>
      </c>
      <c r="Z19" s="106"/>
      <c r="AA19" s="106"/>
      <c r="AB19" s="106"/>
      <c r="AC19" s="105"/>
      <c r="AD19" s="205">
        <f t="shared" si="9"/>
        <v>0</v>
      </c>
      <c r="AE19" s="106"/>
      <c r="AF19" s="106"/>
      <c r="AG19" s="106"/>
      <c r="AH19" s="105"/>
      <c r="AI19" s="205">
        <f t="shared" si="10"/>
        <v>0</v>
      </c>
      <c r="AJ19" s="106"/>
      <c r="AK19" s="106"/>
      <c r="AL19" s="106"/>
      <c r="AM19" s="105"/>
      <c r="AN19" s="205">
        <f t="shared" si="11"/>
        <v>0</v>
      </c>
      <c r="AO19" s="106"/>
      <c r="AP19" s="106"/>
      <c r="AQ19" s="106"/>
      <c r="AR19" s="105"/>
      <c r="AS19" s="205">
        <f t="shared" si="12"/>
        <v>0</v>
      </c>
      <c r="AT19" s="106"/>
      <c r="AU19" s="106"/>
      <c r="AV19" s="106"/>
      <c r="AW19" s="105"/>
      <c r="AX19" s="205">
        <f t="shared" si="13"/>
        <v>0</v>
      </c>
      <c r="AY19" s="106"/>
      <c r="AZ19" s="106"/>
      <c r="BA19" s="106"/>
      <c r="BB19" s="105"/>
      <c r="BC19" s="205">
        <f t="shared" si="14"/>
        <v>0</v>
      </c>
      <c r="BD19" s="106"/>
      <c r="BE19" s="106"/>
      <c r="BF19" s="106"/>
      <c r="BG19" s="103"/>
      <c r="BH19" s="205">
        <f t="shared" si="15"/>
        <v>0</v>
      </c>
      <c r="BI19" s="106"/>
      <c r="BJ19" s="106"/>
      <c r="BK19" s="106"/>
      <c r="BL19" s="103"/>
    </row>
    <row r="20" spans="1:86" ht="15.95" customHeight="1">
      <c r="A20" s="132" t="s">
        <v>204</v>
      </c>
      <c r="B20" s="99" t="s">
        <v>214</v>
      </c>
      <c r="C20" s="100"/>
      <c r="D20" s="101"/>
      <c r="E20" s="101"/>
      <c r="F20" s="102"/>
      <c r="G20" s="103"/>
      <c r="H20" s="104"/>
      <c r="I20" s="167">
        <f t="shared" si="4"/>
        <v>0</v>
      </c>
      <c r="J20" s="168">
        <f t="shared" ca="1" si="0"/>
        <v>0</v>
      </c>
      <c r="K20" s="168">
        <f t="shared" ca="1" si="1"/>
        <v>0</v>
      </c>
      <c r="L20" s="168">
        <f t="shared" ca="1" si="2"/>
        <v>0</v>
      </c>
      <c r="M20" s="168">
        <f t="shared" ca="1" si="3"/>
        <v>0</v>
      </c>
      <c r="N20" s="172">
        <f t="shared" si="5"/>
        <v>0</v>
      </c>
      <c r="O20" s="204">
        <f t="shared" si="6"/>
        <v>0</v>
      </c>
      <c r="P20" s="106"/>
      <c r="Q20" s="106"/>
      <c r="R20" s="106"/>
      <c r="S20" s="105"/>
      <c r="T20" s="205">
        <f t="shared" si="7"/>
        <v>0</v>
      </c>
      <c r="U20" s="106"/>
      <c r="V20" s="106"/>
      <c r="W20" s="106"/>
      <c r="X20" s="105"/>
      <c r="Y20" s="205">
        <f t="shared" si="8"/>
        <v>0</v>
      </c>
      <c r="Z20" s="106"/>
      <c r="AA20" s="106"/>
      <c r="AB20" s="106"/>
      <c r="AC20" s="105"/>
      <c r="AD20" s="205">
        <f t="shared" si="9"/>
        <v>0</v>
      </c>
      <c r="AE20" s="106"/>
      <c r="AF20" s="106"/>
      <c r="AG20" s="106"/>
      <c r="AH20" s="105"/>
      <c r="AI20" s="205">
        <f t="shared" si="10"/>
        <v>0</v>
      </c>
      <c r="AJ20" s="106"/>
      <c r="AK20" s="106"/>
      <c r="AL20" s="106"/>
      <c r="AM20" s="105"/>
      <c r="AN20" s="205">
        <f t="shared" si="11"/>
        <v>0</v>
      </c>
      <c r="AO20" s="106"/>
      <c r="AP20" s="106"/>
      <c r="AQ20" s="106"/>
      <c r="AR20" s="105"/>
      <c r="AS20" s="205">
        <f t="shared" si="12"/>
        <v>0</v>
      </c>
      <c r="AT20" s="106"/>
      <c r="AU20" s="106"/>
      <c r="AV20" s="106"/>
      <c r="AW20" s="105"/>
      <c r="AX20" s="205">
        <f t="shared" si="13"/>
        <v>0</v>
      </c>
      <c r="AY20" s="106"/>
      <c r="AZ20" s="106"/>
      <c r="BA20" s="106"/>
      <c r="BB20" s="105"/>
      <c r="BC20" s="205">
        <f t="shared" si="14"/>
        <v>0</v>
      </c>
      <c r="BD20" s="106"/>
      <c r="BE20" s="106"/>
      <c r="BF20" s="106"/>
      <c r="BG20" s="103"/>
      <c r="BH20" s="205">
        <f t="shared" si="15"/>
        <v>0</v>
      </c>
      <c r="BI20" s="106"/>
      <c r="BJ20" s="106"/>
      <c r="BK20" s="106"/>
      <c r="BL20" s="103"/>
    </row>
    <row r="21" spans="1:86" ht="15.95" customHeight="1">
      <c r="A21" s="132" t="s">
        <v>205</v>
      </c>
      <c r="B21" s="99" t="s">
        <v>215</v>
      </c>
      <c r="C21" s="100"/>
      <c r="D21" s="101"/>
      <c r="E21" s="101"/>
      <c r="F21" s="102"/>
      <c r="G21" s="103"/>
      <c r="H21" s="104"/>
      <c r="I21" s="167">
        <f t="shared" si="4"/>
        <v>0</v>
      </c>
      <c r="J21" s="168">
        <f t="shared" ca="1" si="0"/>
        <v>0</v>
      </c>
      <c r="K21" s="168">
        <f t="shared" ca="1" si="1"/>
        <v>0</v>
      </c>
      <c r="L21" s="168">
        <f t="shared" ca="1" si="2"/>
        <v>0</v>
      </c>
      <c r="M21" s="168">
        <f t="shared" ca="1" si="3"/>
        <v>0</v>
      </c>
      <c r="N21" s="172">
        <f t="shared" si="5"/>
        <v>0</v>
      </c>
      <c r="O21" s="204">
        <f t="shared" si="6"/>
        <v>0</v>
      </c>
      <c r="P21" s="106"/>
      <c r="Q21" s="106"/>
      <c r="R21" s="106"/>
      <c r="S21" s="105"/>
      <c r="T21" s="205">
        <f t="shared" si="7"/>
        <v>0</v>
      </c>
      <c r="U21" s="106"/>
      <c r="V21" s="106"/>
      <c r="W21" s="106"/>
      <c r="X21" s="105"/>
      <c r="Y21" s="205">
        <f t="shared" si="8"/>
        <v>0</v>
      </c>
      <c r="Z21" s="106"/>
      <c r="AA21" s="106"/>
      <c r="AB21" s="106"/>
      <c r="AC21" s="105"/>
      <c r="AD21" s="205">
        <f t="shared" si="9"/>
        <v>0</v>
      </c>
      <c r="AE21" s="106"/>
      <c r="AF21" s="106"/>
      <c r="AG21" s="106"/>
      <c r="AH21" s="105"/>
      <c r="AI21" s="205">
        <f t="shared" si="10"/>
        <v>0</v>
      </c>
      <c r="AJ21" s="106"/>
      <c r="AK21" s="106"/>
      <c r="AL21" s="106"/>
      <c r="AM21" s="105"/>
      <c r="AN21" s="205">
        <f t="shared" si="11"/>
        <v>0</v>
      </c>
      <c r="AO21" s="106"/>
      <c r="AP21" s="106"/>
      <c r="AQ21" s="106"/>
      <c r="AR21" s="105"/>
      <c r="AS21" s="205">
        <f t="shared" si="12"/>
        <v>0</v>
      </c>
      <c r="AT21" s="106"/>
      <c r="AU21" s="106"/>
      <c r="AV21" s="106"/>
      <c r="AW21" s="105"/>
      <c r="AX21" s="205">
        <f t="shared" si="13"/>
        <v>0</v>
      </c>
      <c r="AY21" s="106"/>
      <c r="AZ21" s="106"/>
      <c r="BA21" s="106"/>
      <c r="BB21" s="105"/>
      <c r="BC21" s="205">
        <f t="shared" si="14"/>
        <v>0</v>
      </c>
      <c r="BD21" s="106"/>
      <c r="BE21" s="106"/>
      <c r="BF21" s="106"/>
      <c r="BG21" s="103"/>
      <c r="BH21" s="205">
        <f t="shared" si="15"/>
        <v>0</v>
      </c>
      <c r="BI21" s="106"/>
      <c r="BJ21" s="106"/>
      <c r="BK21" s="106"/>
      <c r="BL21" s="103"/>
    </row>
    <row r="22" spans="1:86" ht="15.95" customHeight="1">
      <c r="A22" s="132" t="s">
        <v>206</v>
      </c>
      <c r="B22" s="99" t="s">
        <v>216</v>
      </c>
      <c r="C22" s="100"/>
      <c r="D22" s="101"/>
      <c r="E22" s="101"/>
      <c r="F22" s="102"/>
      <c r="G22" s="103"/>
      <c r="H22" s="104"/>
      <c r="I22" s="167">
        <f t="shared" si="4"/>
        <v>0</v>
      </c>
      <c r="J22" s="168">
        <f t="shared" ca="1" si="0"/>
        <v>0</v>
      </c>
      <c r="K22" s="168">
        <f t="shared" ca="1" si="1"/>
        <v>0</v>
      </c>
      <c r="L22" s="168">
        <f t="shared" ca="1" si="2"/>
        <v>0</v>
      </c>
      <c r="M22" s="168">
        <f t="shared" ca="1" si="3"/>
        <v>0</v>
      </c>
      <c r="N22" s="172">
        <f t="shared" si="5"/>
        <v>0</v>
      </c>
      <c r="O22" s="204">
        <f t="shared" si="6"/>
        <v>0</v>
      </c>
      <c r="P22" s="106"/>
      <c r="Q22" s="106"/>
      <c r="R22" s="106"/>
      <c r="S22" s="105"/>
      <c r="T22" s="205">
        <f t="shared" si="7"/>
        <v>0</v>
      </c>
      <c r="U22" s="106"/>
      <c r="V22" s="106"/>
      <c r="W22" s="106"/>
      <c r="X22" s="105"/>
      <c r="Y22" s="205">
        <f t="shared" si="8"/>
        <v>0</v>
      </c>
      <c r="Z22" s="106"/>
      <c r="AA22" s="106"/>
      <c r="AB22" s="106"/>
      <c r="AC22" s="105"/>
      <c r="AD22" s="205">
        <f t="shared" si="9"/>
        <v>0</v>
      </c>
      <c r="AE22" s="106"/>
      <c r="AF22" s="106"/>
      <c r="AG22" s="106"/>
      <c r="AH22" s="105"/>
      <c r="AI22" s="205">
        <f t="shared" si="10"/>
        <v>0</v>
      </c>
      <c r="AJ22" s="106"/>
      <c r="AK22" s="106"/>
      <c r="AL22" s="106"/>
      <c r="AM22" s="105"/>
      <c r="AN22" s="205">
        <f t="shared" si="11"/>
        <v>0</v>
      </c>
      <c r="AO22" s="106"/>
      <c r="AP22" s="106"/>
      <c r="AQ22" s="106"/>
      <c r="AR22" s="105"/>
      <c r="AS22" s="205">
        <f t="shared" si="12"/>
        <v>0</v>
      </c>
      <c r="AT22" s="106"/>
      <c r="AU22" s="106"/>
      <c r="AV22" s="106"/>
      <c r="AW22" s="105"/>
      <c r="AX22" s="205">
        <f t="shared" si="13"/>
        <v>0</v>
      </c>
      <c r="AY22" s="106"/>
      <c r="AZ22" s="106"/>
      <c r="BA22" s="106"/>
      <c r="BB22" s="105"/>
      <c r="BC22" s="205">
        <f t="shared" si="14"/>
        <v>0</v>
      </c>
      <c r="BD22" s="106"/>
      <c r="BE22" s="106"/>
      <c r="BF22" s="106"/>
      <c r="BG22" s="103"/>
      <c r="BH22" s="205">
        <f t="shared" si="15"/>
        <v>0</v>
      </c>
      <c r="BI22" s="106"/>
      <c r="BJ22" s="106"/>
      <c r="BK22" s="106"/>
      <c r="BL22" s="103"/>
    </row>
    <row r="23" spans="1:86" ht="15.95" customHeight="1">
      <c r="A23" s="132" t="s">
        <v>207</v>
      </c>
      <c r="B23" s="99" t="s">
        <v>217</v>
      </c>
      <c r="C23" s="100"/>
      <c r="D23" s="101"/>
      <c r="E23" s="101"/>
      <c r="F23" s="102"/>
      <c r="G23" s="103"/>
      <c r="H23" s="104"/>
      <c r="I23" s="167">
        <f t="shared" si="4"/>
        <v>0</v>
      </c>
      <c r="J23" s="168">
        <f t="shared" ca="1" si="0"/>
        <v>0</v>
      </c>
      <c r="K23" s="168">
        <f t="shared" ca="1" si="1"/>
        <v>0</v>
      </c>
      <c r="L23" s="168">
        <f t="shared" ca="1" si="2"/>
        <v>0</v>
      </c>
      <c r="M23" s="168">
        <f t="shared" ca="1" si="3"/>
        <v>0</v>
      </c>
      <c r="N23" s="172">
        <f>I23-J23</f>
        <v>0</v>
      </c>
      <c r="O23" s="204">
        <f t="shared" si="6"/>
        <v>0</v>
      </c>
      <c r="P23" s="106"/>
      <c r="Q23" s="106"/>
      <c r="R23" s="106"/>
      <c r="S23" s="105"/>
      <c r="T23" s="205">
        <f t="shared" si="7"/>
        <v>0</v>
      </c>
      <c r="U23" s="106"/>
      <c r="V23" s="106"/>
      <c r="W23" s="106"/>
      <c r="X23" s="105"/>
      <c r="Y23" s="205">
        <f t="shared" si="8"/>
        <v>0</v>
      </c>
      <c r="Z23" s="106"/>
      <c r="AA23" s="106"/>
      <c r="AB23" s="106"/>
      <c r="AC23" s="105"/>
      <c r="AD23" s="205">
        <f t="shared" si="9"/>
        <v>0</v>
      </c>
      <c r="AE23" s="106"/>
      <c r="AF23" s="106"/>
      <c r="AG23" s="106"/>
      <c r="AH23" s="105"/>
      <c r="AI23" s="205">
        <f t="shared" si="10"/>
        <v>0</v>
      </c>
      <c r="AJ23" s="106"/>
      <c r="AK23" s="106"/>
      <c r="AL23" s="106"/>
      <c r="AM23" s="105"/>
      <c r="AN23" s="205">
        <f t="shared" si="11"/>
        <v>0</v>
      </c>
      <c r="AO23" s="106"/>
      <c r="AP23" s="106"/>
      <c r="AQ23" s="106"/>
      <c r="AR23" s="105"/>
      <c r="AS23" s="205">
        <f t="shared" si="12"/>
        <v>0</v>
      </c>
      <c r="AT23" s="106"/>
      <c r="AU23" s="106"/>
      <c r="AV23" s="106"/>
      <c r="AW23" s="105"/>
      <c r="AX23" s="205">
        <f t="shared" si="13"/>
        <v>0</v>
      </c>
      <c r="AY23" s="106"/>
      <c r="AZ23" s="106"/>
      <c r="BA23" s="106"/>
      <c r="BB23" s="105"/>
      <c r="BC23" s="205">
        <f t="shared" si="14"/>
        <v>0</v>
      </c>
      <c r="BD23" s="106"/>
      <c r="BE23" s="106"/>
      <c r="BF23" s="106"/>
      <c r="BG23" s="103"/>
      <c r="BH23" s="205">
        <f t="shared" si="15"/>
        <v>0</v>
      </c>
      <c r="BI23" s="106"/>
      <c r="BJ23" s="106"/>
      <c r="BK23" s="106"/>
      <c r="BL23" s="103"/>
    </row>
    <row r="24" spans="1:86" ht="15.95" customHeight="1">
      <c r="A24" s="133"/>
      <c r="B24" s="107"/>
      <c r="C24" s="108"/>
      <c r="D24" s="109"/>
      <c r="E24" s="109"/>
      <c r="F24" s="110"/>
      <c r="G24" s="111"/>
      <c r="H24" s="112"/>
      <c r="I24" s="169">
        <f>H24*30</f>
        <v>0</v>
      </c>
      <c r="J24" s="168">
        <f t="shared" ca="1" si="0"/>
        <v>0</v>
      </c>
      <c r="K24" s="168">
        <f t="shared" ca="1" si="1"/>
        <v>0</v>
      </c>
      <c r="L24" s="168">
        <f t="shared" ca="1" si="2"/>
        <v>0</v>
      </c>
      <c r="M24" s="168">
        <f t="shared" ca="1" si="3"/>
        <v>0</v>
      </c>
      <c r="N24" s="173">
        <f>I24-J24</f>
        <v>0</v>
      </c>
      <c r="O24" s="204">
        <f t="shared" si="6"/>
        <v>0</v>
      </c>
      <c r="P24" s="194"/>
      <c r="Q24" s="194"/>
      <c r="R24" s="194"/>
      <c r="S24" s="113"/>
      <c r="T24" s="205">
        <f t="shared" si="7"/>
        <v>0</v>
      </c>
      <c r="U24" s="194"/>
      <c r="V24" s="194"/>
      <c r="W24" s="194"/>
      <c r="X24" s="113"/>
      <c r="Y24" s="205">
        <f t="shared" si="8"/>
        <v>0</v>
      </c>
      <c r="Z24" s="194"/>
      <c r="AA24" s="194"/>
      <c r="AB24" s="194"/>
      <c r="AC24" s="113"/>
      <c r="AD24" s="205">
        <f t="shared" si="9"/>
        <v>0</v>
      </c>
      <c r="AE24" s="194"/>
      <c r="AF24" s="194"/>
      <c r="AG24" s="194"/>
      <c r="AH24" s="113"/>
      <c r="AI24" s="205">
        <f t="shared" si="10"/>
        <v>0</v>
      </c>
      <c r="AJ24" s="194"/>
      <c r="AK24" s="194"/>
      <c r="AL24" s="194"/>
      <c r="AM24" s="113"/>
      <c r="AN24" s="205">
        <f t="shared" si="11"/>
        <v>0</v>
      </c>
      <c r="AO24" s="194"/>
      <c r="AP24" s="194"/>
      <c r="AQ24" s="194"/>
      <c r="AR24" s="113"/>
      <c r="AS24" s="205">
        <f t="shared" si="12"/>
        <v>0</v>
      </c>
      <c r="AT24" s="194"/>
      <c r="AU24" s="194"/>
      <c r="AV24" s="194"/>
      <c r="AW24" s="113"/>
      <c r="AX24" s="205">
        <f t="shared" si="13"/>
        <v>0</v>
      </c>
      <c r="AY24" s="194"/>
      <c r="AZ24" s="194"/>
      <c r="BA24" s="194"/>
      <c r="BB24" s="113"/>
      <c r="BC24" s="205">
        <f t="shared" si="14"/>
        <v>0</v>
      </c>
      <c r="BD24" s="194"/>
      <c r="BE24" s="194"/>
      <c r="BF24" s="194"/>
      <c r="BG24" s="111"/>
      <c r="BH24" s="205">
        <f t="shared" si="15"/>
        <v>0</v>
      </c>
      <c r="BI24" s="194"/>
      <c r="BJ24" s="194"/>
      <c r="BK24" s="194"/>
      <c r="BL24" s="111"/>
    </row>
    <row r="25" spans="1:86" ht="15.95" customHeight="1">
      <c r="A25" s="539" t="s">
        <v>130</v>
      </c>
      <c r="B25" s="540"/>
      <c r="C25" s="540"/>
      <c r="D25" s="540"/>
      <c r="E25" s="540"/>
      <c r="F25" s="540"/>
      <c r="G25" s="541"/>
      <c r="H25" s="176">
        <f t="shared" ref="H25:O25" si="16">SUM(H12:H24)</f>
        <v>0</v>
      </c>
      <c r="I25" s="167">
        <f t="shared" si="16"/>
        <v>0</v>
      </c>
      <c r="J25" s="168">
        <f t="shared" si="16"/>
        <v>0</v>
      </c>
      <c r="K25" s="168">
        <f t="shared" si="16"/>
        <v>0</v>
      </c>
      <c r="L25" s="168">
        <f t="shared" si="16"/>
        <v>0</v>
      </c>
      <c r="M25" s="168">
        <f t="shared" si="16"/>
        <v>0</v>
      </c>
      <c r="N25" s="170">
        <f t="shared" si="16"/>
        <v>0</v>
      </c>
      <c r="O25" s="171">
        <f t="shared" si="16"/>
        <v>0</v>
      </c>
      <c r="P25" s="195"/>
      <c r="Q25" s="195"/>
      <c r="R25" s="195"/>
      <c r="S25" s="170">
        <f>SUM(S12:S24)</f>
        <v>0</v>
      </c>
      <c r="T25" s="171">
        <f>SUM(T12:T24)</f>
        <v>0</v>
      </c>
      <c r="U25" s="195"/>
      <c r="V25" s="195"/>
      <c r="W25" s="195"/>
      <c r="X25" s="170">
        <f>SUM(X12:X24)</f>
        <v>0</v>
      </c>
      <c r="Y25" s="171">
        <f>SUM(Y12:Y24)</f>
        <v>0</v>
      </c>
      <c r="Z25" s="195"/>
      <c r="AA25" s="195"/>
      <c r="AB25" s="195"/>
      <c r="AC25" s="170">
        <f>SUM(AC12:AC24)</f>
        <v>0</v>
      </c>
      <c r="AD25" s="171">
        <f>SUM(AD12:AD24)</f>
        <v>0</v>
      </c>
      <c r="AE25" s="195"/>
      <c r="AF25" s="195"/>
      <c r="AG25" s="195"/>
      <c r="AH25" s="170">
        <f>SUM(AH12:AH24)</f>
        <v>0</v>
      </c>
      <c r="AI25" s="171">
        <f>SUM(AI12:AI24)</f>
        <v>0</v>
      </c>
      <c r="AJ25" s="195"/>
      <c r="AK25" s="195"/>
      <c r="AL25" s="195"/>
      <c r="AM25" s="170">
        <f>SUM(AM12:AM24)</f>
        <v>0</v>
      </c>
      <c r="AN25" s="171">
        <f>SUM(AN12:AN24)</f>
        <v>0</v>
      </c>
      <c r="AO25" s="195"/>
      <c r="AP25" s="195"/>
      <c r="AQ25" s="195"/>
      <c r="AR25" s="170">
        <f>SUM(AR12:AR24)</f>
        <v>0</v>
      </c>
      <c r="AS25" s="171">
        <f>SUM(AS12:AS24)</f>
        <v>0</v>
      </c>
      <c r="AT25" s="195"/>
      <c r="AU25" s="195"/>
      <c r="AV25" s="195"/>
      <c r="AW25" s="170">
        <f>SUM(AW12:AW24)</f>
        <v>0</v>
      </c>
      <c r="AX25" s="171">
        <f>SUM(AX12:AX24)</f>
        <v>0</v>
      </c>
      <c r="AY25" s="195"/>
      <c r="AZ25" s="195"/>
      <c r="BA25" s="195"/>
      <c r="BB25" s="170">
        <f>SUM(BB12:BB24)</f>
        <v>0</v>
      </c>
      <c r="BC25" s="171">
        <f>SUM(BC12:BC24)</f>
        <v>0</v>
      </c>
      <c r="BD25" s="195"/>
      <c r="BE25" s="195"/>
      <c r="BF25" s="195"/>
      <c r="BG25" s="170">
        <f>SUM(BG12:BG24)</f>
        <v>0</v>
      </c>
      <c r="BH25" s="171">
        <f>SUM(BH12:BH24)</f>
        <v>0</v>
      </c>
      <c r="BI25" s="195"/>
      <c r="BJ25" s="195"/>
      <c r="BK25" s="195"/>
      <c r="BL25" s="170">
        <f>SUM(BL12:BL24)</f>
        <v>0</v>
      </c>
    </row>
    <row r="26" spans="1:86" ht="15.95" customHeight="1">
      <c r="A26" s="536" t="s">
        <v>134</v>
      </c>
      <c r="B26" s="537"/>
      <c r="C26" s="537"/>
      <c r="D26" s="537"/>
      <c r="E26" s="537"/>
      <c r="F26" s="537"/>
      <c r="G26" s="537"/>
      <c r="H26" s="537"/>
      <c r="I26" s="537"/>
      <c r="J26" s="537"/>
      <c r="K26" s="537"/>
      <c r="L26" s="537"/>
      <c r="M26" s="537"/>
      <c r="N26" s="537"/>
      <c r="O26" s="537"/>
      <c r="P26" s="537"/>
      <c r="Q26" s="537"/>
      <c r="R26" s="537"/>
      <c r="S26" s="537"/>
      <c r="T26" s="537"/>
      <c r="U26" s="537"/>
      <c r="V26" s="537"/>
      <c r="W26" s="537"/>
      <c r="X26" s="537"/>
      <c r="Y26" s="537"/>
      <c r="Z26" s="537"/>
      <c r="AA26" s="537"/>
      <c r="AB26" s="537"/>
      <c r="AC26" s="537"/>
      <c r="AD26" s="537"/>
      <c r="AE26" s="537"/>
      <c r="AF26" s="537"/>
      <c r="AG26" s="537"/>
      <c r="AH26" s="537"/>
      <c r="AI26" s="537"/>
      <c r="AJ26" s="537"/>
      <c r="AK26" s="537"/>
      <c r="AL26" s="537"/>
      <c r="AM26" s="537"/>
      <c r="AN26" s="537"/>
      <c r="AO26" s="537"/>
      <c r="AP26" s="537"/>
      <c r="AQ26" s="537"/>
      <c r="AR26" s="537"/>
      <c r="AS26" s="537"/>
      <c r="AT26" s="537"/>
      <c r="AU26" s="537"/>
      <c r="AV26" s="537"/>
      <c r="AW26" s="537"/>
      <c r="AX26" s="537"/>
      <c r="AY26" s="537"/>
      <c r="AZ26" s="537"/>
      <c r="BA26" s="537"/>
      <c r="BB26" s="537"/>
      <c r="BC26" s="537"/>
      <c r="BD26" s="537"/>
      <c r="BE26" s="537"/>
      <c r="BF26" s="537"/>
      <c r="BG26" s="537"/>
      <c r="BH26" s="537"/>
      <c r="BI26" s="537"/>
      <c r="BJ26" s="537"/>
      <c r="BK26" s="537"/>
      <c r="BL26" s="538"/>
      <c r="BV26" s="9">
        <v>8</v>
      </c>
      <c r="CE26" s="98">
        <v>7</v>
      </c>
      <c r="CF26" s="9" t="s">
        <v>38</v>
      </c>
      <c r="CH26" s="9" t="str">
        <f>IF(S27+X27+AC27+AH27+AM27+AR27+AW27+BB27=H27," ",S27+X27+AC27+AH27+AM27+AR27+AW27+BB27-H27)</f>
        <v xml:space="preserve"> </v>
      </c>
    </row>
    <row r="27" spans="1:86" ht="15.95" customHeight="1">
      <c r="A27" s="132" t="s">
        <v>108</v>
      </c>
      <c r="B27" s="114" t="s">
        <v>144</v>
      </c>
      <c r="C27" s="100"/>
      <c r="D27" s="101"/>
      <c r="E27" s="102"/>
      <c r="F27" s="102"/>
      <c r="G27" s="103"/>
      <c r="H27" s="104"/>
      <c r="I27" s="167">
        <f>H27*30</f>
        <v>0</v>
      </c>
      <c r="J27" s="168">
        <f t="shared" ref="J27:J49" ca="1" si="17">IF(Т_РВО="Перший бакалаврський",IF(Т_ФН="денна",O27*$S$2+T27*$X$2+Y27*$AC$2+AD27*$AH$2+AI27*$AM$2+AN27*$AR$2+AS27*$AW$2+AX27*$BB$2+BC27*$BG$2+BH27*$BL$2,O27+T27+Y27+AD27+AI27+AN27+AS27+AX27+BC27+BH27),IF(Т_ФН="денна",O27*$S$2+T27*$X$2+Y27*$AC$2,O27+T27+Y27))</f>
        <v>0</v>
      </c>
      <c r="K27" s="168">
        <f t="shared" ref="K27:K49" ca="1" si="18">IF(Т_РВО="Перший бакалаврський",IF(Т_ФН="денна",P27*$S$2+U27*$X$2+Z27*$AC$2+AE27*$AH$2+AJ27*$AM$2+AO27*$AR$2+AT27*$AW$2+AY27*$BB$2+BD27*$BG$2+BI27*$BL$2,P27+U27+Z27+AE27+AJ27+AO27+AT27+AY27+BD27+BI27),IF(Т_ФН="денна",P27*$S$2+U27*$X$2+Z27*$AC$2,P27+U27+Z27))</f>
        <v>0</v>
      </c>
      <c r="L27" s="168">
        <f t="shared" ref="L27:L49" ca="1" si="19">IF(Т_РВО="Перший бакалаврський",IF(Т_ФН="денна",Q27*$S$2+V27*$X$2+AA27*$AC$2+AF27*$AH$2+AK27*$AM$2+AP27*$AR$2+AU27*$AW$2+AZ27*$BB$2+BE27*$BG$2+BJ27*$BL$2,Q27+V27+AA27+AF27+AK27+AP27+AU27+AZ27+BE27+BJ27),IF(Т_ФН="денна",Q27*$S$2+V27*$X$2+AA27*$AC$2,Q27+V27+AA27))</f>
        <v>0</v>
      </c>
      <c r="M27" s="168">
        <f t="shared" ref="M27:M49" ca="1" si="20">IF(Т_РВО="Перший бакалаврський",IF(Т_ФН="денна",R27*$S$2+W27*$X$2+AB27*$AC$2+AG27*$AH$2+AL27*$AM$2+AQ27*$AR$2+AV27*$AW$2+BA27*$BB$2+BF27*$BG$2+BK27*$BL$2,R27+W27+AB27+AG27+AL27+AQ27+AV27+BA27+BF27+BK27),IF(Т_ФН="денна",R27*$S$2+W27*$X$2+AB27*$AC$2,R27+W27+AB27))</f>
        <v>0</v>
      </c>
      <c r="N27" s="172">
        <f>I27-J27</f>
        <v>0</v>
      </c>
      <c r="O27" s="204">
        <f>P27+Q27+R27</f>
        <v>0</v>
      </c>
      <c r="P27" s="106"/>
      <c r="Q27" s="106"/>
      <c r="R27" s="106"/>
      <c r="S27" s="105"/>
      <c r="T27" s="204">
        <f>U27+V27+W27</f>
        <v>0</v>
      </c>
      <c r="U27" s="106"/>
      <c r="V27" s="106"/>
      <c r="W27" s="106"/>
      <c r="X27" s="105"/>
      <c r="Y27" s="204">
        <f>Z27+AA27+AB27</f>
        <v>0</v>
      </c>
      <c r="Z27" s="106"/>
      <c r="AA27" s="106"/>
      <c r="AB27" s="106"/>
      <c r="AC27" s="105"/>
      <c r="AD27" s="204">
        <f>AE27+AF27+AG27</f>
        <v>0</v>
      </c>
      <c r="AE27" s="106"/>
      <c r="AF27" s="106"/>
      <c r="AG27" s="106"/>
      <c r="AH27" s="105"/>
      <c r="AI27" s="204">
        <f>AJ27+AK27+AL27</f>
        <v>0</v>
      </c>
      <c r="AJ27" s="106"/>
      <c r="AK27" s="106"/>
      <c r="AL27" s="106"/>
      <c r="AM27" s="105"/>
      <c r="AN27" s="204">
        <f>AO27+AP27+AQ27</f>
        <v>0</v>
      </c>
      <c r="AO27" s="106"/>
      <c r="AP27" s="106"/>
      <c r="AQ27" s="106"/>
      <c r="AR27" s="105"/>
      <c r="AS27" s="204">
        <f>AT27+AU27+AV27</f>
        <v>0</v>
      </c>
      <c r="AT27" s="106"/>
      <c r="AU27" s="106"/>
      <c r="AV27" s="106"/>
      <c r="AW27" s="105"/>
      <c r="AX27" s="204">
        <f>AY27+AZ27+BA27</f>
        <v>0</v>
      </c>
      <c r="AY27" s="106"/>
      <c r="AZ27" s="106"/>
      <c r="BA27" s="106"/>
      <c r="BB27" s="105"/>
      <c r="BC27" s="204">
        <f>BD27+BE27+BF27</f>
        <v>0</v>
      </c>
      <c r="BD27" s="106"/>
      <c r="BE27" s="106"/>
      <c r="BF27" s="106"/>
      <c r="BG27" s="103"/>
      <c r="BH27" s="204">
        <f>BI27+BJ27+BK27</f>
        <v>0</v>
      </c>
      <c r="BI27" s="106"/>
      <c r="BJ27" s="106"/>
      <c r="BK27" s="106"/>
      <c r="BL27" s="103"/>
      <c r="BW27" s="9">
        <v>8</v>
      </c>
      <c r="BX27" s="9">
        <v>16</v>
      </c>
      <c r="CE27" s="98">
        <v>32</v>
      </c>
      <c r="CF27" s="9" t="s">
        <v>39</v>
      </c>
      <c r="CH27" s="9" t="str">
        <f>IF(S28+X28+AC28+AH28+AM28+AR28+AW28+BB28=H28," ",S28+X28+AC28+AH28+AM28+AR28+AW28+BB28-H28)</f>
        <v xml:space="preserve"> </v>
      </c>
    </row>
    <row r="28" spans="1:86" ht="15.95" customHeight="1">
      <c r="A28" s="132" t="s">
        <v>109</v>
      </c>
      <c r="B28" s="114" t="s">
        <v>145</v>
      </c>
      <c r="C28" s="100"/>
      <c r="D28" s="101"/>
      <c r="E28" s="102"/>
      <c r="F28" s="102"/>
      <c r="G28" s="103"/>
      <c r="H28" s="104"/>
      <c r="I28" s="167">
        <f t="shared" ref="I28:I42" si="21">H28*30</f>
        <v>0</v>
      </c>
      <c r="J28" s="168">
        <f t="shared" ca="1" si="17"/>
        <v>0</v>
      </c>
      <c r="K28" s="168">
        <f t="shared" ca="1" si="18"/>
        <v>0</v>
      </c>
      <c r="L28" s="168">
        <f t="shared" ca="1" si="19"/>
        <v>0</v>
      </c>
      <c r="M28" s="168">
        <f t="shared" ca="1" si="20"/>
        <v>0</v>
      </c>
      <c r="N28" s="172">
        <f t="shared" ref="N28:N42" si="22">I28-J28</f>
        <v>0</v>
      </c>
      <c r="O28" s="204">
        <f t="shared" ref="O28:O49" si="23">P28+Q28+R28</f>
        <v>0</v>
      </c>
      <c r="P28" s="106"/>
      <c r="Q28" s="106"/>
      <c r="R28" s="106"/>
      <c r="S28" s="105"/>
      <c r="T28" s="204">
        <f t="shared" ref="T28:T49" si="24">U28+V28+W28</f>
        <v>0</v>
      </c>
      <c r="U28" s="106"/>
      <c r="V28" s="106"/>
      <c r="W28" s="106"/>
      <c r="X28" s="105"/>
      <c r="Y28" s="204">
        <f t="shared" ref="Y28:Y49" si="25">Z28+AA28+AB28</f>
        <v>0</v>
      </c>
      <c r="Z28" s="106"/>
      <c r="AA28" s="106"/>
      <c r="AB28" s="106"/>
      <c r="AC28" s="105"/>
      <c r="AD28" s="204">
        <f t="shared" ref="AD28:AD49" si="26">AE28+AF28+AG28</f>
        <v>0</v>
      </c>
      <c r="AE28" s="106"/>
      <c r="AF28" s="106"/>
      <c r="AG28" s="106"/>
      <c r="AH28" s="105"/>
      <c r="AI28" s="204">
        <f t="shared" ref="AI28:AI49" si="27">AJ28+AK28+AL28</f>
        <v>0</v>
      </c>
      <c r="AJ28" s="106"/>
      <c r="AK28" s="106"/>
      <c r="AL28" s="106"/>
      <c r="AM28" s="105"/>
      <c r="AN28" s="204">
        <f t="shared" ref="AN28:AN49" si="28">AO28+AP28+AQ28</f>
        <v>0</v>
      </c>
      <c r="AO28" s="106"/>
      <c r="AP28" s="106"/>
      <c r="AQ28" s="106"/>
      <c r="AR28" s="105"/>
      <c r="AS28" s="204">
        <f t="shared" ref="AS28:AS49" si="29">AT28+AU28+AV28</f>
        <v>0</v>
      </c>
      <c r="AT28" s="106"/>
      <c r="AU28" s="106"/>
      <c r="AV28" s="106"/>
      <c r="AW28" s="105"/>
      <c r="AX28" s="204">
        <f t="shared" ref="AX28:AX49" si="30">AY28+AZ28+BA28</f>
        <v>0</v>
      </c>
      <c r="AY28" s="106"/>
      <c r="AZ28" s="106"/>
      <c r="BA28" s="106"/>
      <c r="BB28" s="105"/>
      <c r="BC28" s="204">
        <f t="shared" ref="BC28:BC49" si="31">BD28+BE28+BF28</f>
        <v>0</v>
      </c>
      <c r="BD28" s="106"/>
      <c r="BE28" s="106"/>
      <c r="BF28" s="106"/>
      <c r="BG28" s="103"/>
      <c r="BH28" s="204">
        <f t="shared" ref="BH28:BH49" si="32">BI28+BJ28+BK28</f>
        <v>0</v>
      </c>
      <c r="BI28" s="106"/>
      <c r="BJ28" s="106"/>
      <c r="BK28" s="106"/>
      <c r="BL28" s="103"/>
    </row>
    <row r="29" spans="1:86" ht="15.95" customHeight="1">
      <c r="A29" s="132" t="s">
        <v>146</v>
      </c>
      <c r="B29" s="114" t="s">
        <v>147</v>
      </c>
      <c r="C29" s="100"/>
      <c r="D29" s="101"/>
      <c r="E29" s="102"/>
      <c r="F29" s="102"/>
      <c r="G29" s="103"/>
      <c r="H29" s="104"/>
      <c r="I29" s="167">
        <f t="shared" si="21"/>
        <v>0</v>
      </c>
      <c r="J29" s="168">
        <f t="shared" ca="1" si="17"/>
        <v>0</v>
      </c>
      <c r="K29" s="168">
        <f t="shared" ca="1" si="18"/>
        <v>0</v>
      </c>
      <c r="L29" s="168">
        <f t="shared" ca="1" si="19"/>
        <v>0</v>
      </c>
      <c r="M29" s="168">
        <f t="shared" ca="1" si="20"/>
        <v>0</v>
      </c>
      <c r="N29" s="172">
        <f t="shared" si="22"/>
        <v>0</v>
      </c>
      <c r="O29" s="204">
        <f t="shared" si="23"/>
        <v>0</v>
      </c>
      <c r="P29" s="106"/>
      <c r="Q29" s="106"/>
      <c r="R29" s="106"/>
      <c r="S29" s="105"/>
      <c r="T29" s="204">
        <f t="shared" si="24"/>
        <v>0</v>
      </c>
      <c r="U29" s="106"/>
      <c r="V29" s="106"/>
      <c r="W29" s="106"/>
      <c r="X29" s="105"/>
      <c r="Y29" s="204">
        <f t="shared" si="25"/>
        <v>0</v>
      </c>
      <c r="Z29" s="106"/>
      <c r="AA29" s="106"/>
      <c r="AB29" s="106"/>
      <c r="AC29" s="105"/>
      <c r="AD29" s="204">
        <f t="shared" si="26"/>
        <v>0</v>
      </c>
      <c r="AE29" s="106"/>
      <c r="AF29" s="106"/>
      <c r="AG29" s="106"/>
      <c r="AH29" s="105"/>
      <c r="AI29" s="204">
        <f t="shared" si="27"/>
        <v>0</v>
      </c>
      <c r="AJ29" s="106"/>
      <c r="AK29" s="106"/>
      <c r="AL29" s="106"/>
      <c r="AM29" s="105"/>
      <c r="AN29" s="204">
        <f t="shared" si="28"/>
        <v>0</v>
      </c>
      <c r="AO29" s="106"/>
      <c r="AP29" s="106"/>
      <c r="AQ29" s="106"/>
      <c r="AR29" s="105"/>
      <c r="AS29" s="204">
        <f t="shared" si="29"/>
        <v>0</v>
      </c>
      <c r="AT29" s="106"/>
      <c r="AU29" s="106"/>
      <c r="AV29" s="106"/>
      <c r="AW29" s="105"/>
      <c r="AX29" s="204">
        <f t="shared" si="30"/>
        <v>0</v>
      </c>
      <c r="AY29" s="106"/>
      <c r="AZ29" s="106"/>
      <c r="BA29" s="106"/>
      <c r="BB29" s="105"/>
      <c r="BC29" s="204">
        <f t="shared" si="31"/>
        <v>0</v>
      </c>
      <c r="BD29" s="106"/>
      <c r="BE29" s="106"/>
      <c r="BF29" s="106"/>
      <c r="BG29" s="103"/>
      <c r="BH29" s="204">
        <f t="shared" si="32"/>
        <v>0</v>
      </c>
      <c r="BI29" s="106"/>
      <c r="BJ29" s="106"/>
      <c r="BK29" s="106"/>
      <c r="BL29" s="103"/>
    </row>
    <row r="30" spans="1:86" ht="15.95" customHeight="1">
      <c r="A30" s="132" t="s">
        <v>218</v>
      </c>
      <c r="B30" s="114" t="s">
        <v>227</v>
      </c>
      <c r="C30" s="100"/>
      <c r="D30" s="101"/>
      <c r="E30" s="102"/>
      <c r="F30" s="102"/>
      <c r="G30" s="103"/>
      <c r="H30" s="104"/>
      <c r="I30" s="167">
        <f t="shared" si="21"/>
        <v>0</v>
      </c>
      <c r="J30" s="168">
        <f t="shared" ca="1" si="17"/>
        <v>0</v>
      </c>
      <c r="K30" s="168">
        <f t="shared" ca="1" si="18"/>
        <v>0</v>
      </c>
      <c r="L30" s="168">
        <f t="shared" ca="1" si="19"/>
        <v>0</v>
      </c>
      <c r="M30" s="168">
        <f t="shared" ca="1" si="20"/>
        <v>0</v>
      </c>
      <c r="N30" s="172">
        <f t="shared" si="22"/>
        <v>0</v>
      </c>
      <c r="O30" s="204">
        <f t="shared" si="23"/>
        <v>0</v>
      </c>
      <c r="P30" s="106"/>
      <c r="Q30" s="106"/>
      <c r="R30" s="106"/>
      <c r="S30" s="105"/>
      <c r="T30" s="204">
        <f t="shared" si="24"/>
        <v>0</v>
      </c>
      <c r="U30" s="106"/>
      <c r="V30" s="106"/>
      <c r="W30" s="106"/>
      <c r="X30" s="105"/>
      <c r="Y30" s="204">
        <f t="shared" si="25"/>
        <v>0</v>
      </c>
      <c r="Z30" s="106"/>
      <c r="AA30" s="106"/>
      <c r="AB30" s="106"/>
      <c r="AC30" s="105"/>
      <c r="AD30" s="204">
        <f t="shared" si="26"/>
        <v>0</v>
      </c>
      <c r="AE30" s="106"/>
      <c r="AF30" s="106"/>
      <c r="AG30" s="106"/>
      <c r="AH30" s="105"/>
      <c r="AI30" s="204">
        <f t="shared" si="27"/>
        <v>0</v>
      </c>
      <c r="AJ30" s="106"/>
      <c r="AK30" s="106"/>
      <c r="AL30" s="106"/>
      <c r="AM30" s="105"/>
      <c r="AN30" s="204">
        <f t="shared" si="28"/>
        <v>0</v>
      </c>
      <c r="AO30" s="106"/>
      <c r="AP30" s="106"/>
      <c r="AQ30" s="106"/>
      <c r="AR30" s="105"/>
      <c r="AS30" s="204">
        <f t="shared" si="29"/>
        <v>0</v>
      </c>
      <c r="AT30" s="106"/>
      <c r="AU30" s="106"/>
      <c r="AV30" s="106"/>
      <c r="AW30" s="105"/>
      <c r="AX30" s="204">
        <f t="shared" si="30"/>
        <v>0</v>
      </c>
      <c r="AY30" s="106"/>
      <c r="AZ30" s="106"/>
      <c r="BA30" s="106"/>
      <c r="BB30" s="105"/>
      <c r="BC30" s="204">
        <f t="shared" si="31"/>
        <v>0</v>
      </c>
      <c r="BD30" s="106"/>
      <c r="BE30" s="106"/>
      <c r="BF30" s="106"/>
      <c r="BG30" s="103"/>
      <c r="BH30" s="204">
        <f t="shared" si="32"/>
        <v>0</v>
      </c>
      <c r="BI30" s="106"/>
      <c r="BJ30" s="106"/>
      <c r="BK30" s="106"/>
      <c r="BL30" s="103"/>
    </row>
    <row r="31" spans="1:86" ht="15.95" customHeight="1">
      <c r="A31" s="132" t="s">
        <v>219</v>
      </c>
      <c r="B31" s="114" t="s">
        <v>228</v>
      </c>
      <c r="C31" s="100"/>
      <c r="D31" s="101"/>
      <c r="E31" s="102"/>
      <c r="F31" s="102"/>
      <c r="G31" s="103"/>
      <c r="H31" s="104"/>
      <c r="I31" s="167">
        <f t="shared" si="21"/>
        <v>0</v>
      </c>
      <c r="J31" s="168">
        <f t="shared" ca="1" si="17"/>
        <v>0</v>
      </c>
      <c r="K31" s="168">
        <f t="shared" ca="1" si="18"/>
        <v>0</v>
      </c>
      <c r="L31" s="168">
        <f t="shared" ca="1" si="19"/>
        <v>0</v>
      </c>
      <c r="M31" s="168">
        <f t="shared" ca="1" si="20"/>
        <v>0</v>
      </c>
      <c r="N31" s="172">
        <f t="shared" si="22"/>
        <v>0</v>
      </c>
      <c r="O31" s="204">
        <f t="shared" si="23"/>
        <v>0</v>
      </c>
      <c r="P31" s="106"/>
      <c r="Q31" s="106"/>
      <c r="R31" s="106"/>
      <c r="S31" s="105"/>
      <c r="T31" s="204">
        <f t="shared" si="24"/>
        <v>0</v>
      </c>
      <c r="U31" s="106"/>
      <c r="V31" s="106"/>
      <c r="W31" s="106"/>
      <c r="X31" s="105"/>
      <c r="Y31" s="204">
        <f t="shared" si="25"/>
        <v>0</v>
      </c>
      <c r="Z31" s="106"/>
      <c r="AA31" s="106"/>
      <c r="AB31" s="106"/>
      <c r="AC31" s="105"/>
      <c r="AD31" s="204">
        <f t="shared" si="26"/>
        <v>0</v>
      </c>
      <c r="AE31" s="106"/>
      <c r="AF31" s="106"/>
      <c r="AG31" s="106"/>
      <c r="AH31" s="105"/>
      <c r="AI31" s="204">
        <f t="shared" si="27"/>
        <v>0</v>
      </c>
      <c r="AJ31" s="106"/>
      <c r="AK31" s="106"/>
      <c r="AL31" s="106"/>
      <c r="AM31" s="105"/>
      <c r="AN31" s="204">
        <f t="shared" si="28"/>
        <v>0</v>
      </c>
      <c r="AO31" s="106"/>
      <c r="AP31" s="106"/>
      <c r="AQ31" s="106"/>
      <c r="AR31" s="105"/>
      <c r="AS31" s="204">
        <f t="shared" si="29"/>
        <v>0</v>
      </c>
      <c r="AT31" s="106"/>
      <c r="AU31" s="106"/>
      <c r="AV31" s="106"/>
      <c r="AW31" s="105"/>
      <c r="AX31" s="204">
        <f t="shared" si="30"/>
        <v>0</v>
      </c>
      <c r="AY31" s="106"/>
      <c r="AZ31" s="106"/>
      <c r="BA31" s="106"/>
      <c r="BB31" s="105"/>
      <c r="BC31" s="204">
        <f t="shared" si="31"/>
        <v>0</v>
      </c>
      <c r="BD31" s="106"/>
      <c r="BE31" s="106"/>
      <c r="BF31" s="106"/>
      <c r="BG31" s="103"/>
      <c r="BH31" s="204">
        <f t="shared" si="32"/>
        <v>0</v>
      </c>
      <c r="BI31" s="106"/>
      <c r="BJ31" s="106"/>
      <c r="BK31" s="106"/>
      <c r="BL31" s="103"/>
    </row>
    <row r="32" spans="1:86" ht="15.95" customHeight="1">
      <c r="A32" s="132" t="s">
        <v>220</v>
      </c>
      <c r="B32" s="114" t="s">
        <v>229</v>
      </c>
      <c r="C32" s="100"/>
      <c r="D32" s="101"/>
      <c r="E32" s="102"/>
      <c r="F32" s="102"/>
      <c r="G32" s="103"/>
      <c r="H32" s="104"/>
      <c r="I32" s="167">
        <f t="shared" si="21"/>
        <v>0</v>
      </c>
      <c r="J32" s="168">
        <f t="shared" ca="1" si="17"/>
        <v>0</v>
      </c>
      <c r="K32" s="168">
        <f t="shared" ca="1" si="18"/>
        <v>0</v>
      </c>
      <c r="L32" s="168">
        <f t="shared" ca="1" si="19"/>
        <v>0</v>
      </c>
      <c r="M32" s="168">
        <f t="shared" ca="1" si="20"/>
        <v>0</v>
      </c>
      <c r="N32" s="172">
        <f t="shared" si="22"/>
        <v>0</v>
      </c>
      <c r="O32" s="204">
        <f t="shared" si="23"/>
        <v>0</v>
      </c>
      <c r="P32" s="106"/>
      <c r="Q32" s="106"/>
      <c r="R32" s="106"/>
      <c r="S32" s="105"/>
      <c r="T32" s="204">
        <f t="shared" si="24"/>
        <v>0</v>
      </c>
      <c r="U32" s="106"/>
      <c r="V32" s="106"/>
      <c r="W32" s="106"/>
      <c r="X32" s="105"/>
      <c r="Y32" s="204">
        <f t="shared" si="25"/>
        <v>0</v>
      </c>
      <c r="Z32" s="106"/>
      <c r="AA32" s="106"/>
      <c r="AB32" s="106"/>
      <c r="AC32" s="105"/>
      <c r="AD32" s="204">
        <f t="shared" si="26"/>
        <v>0</v>
      </c>
      <c r="AE32" s="106"/>
      <c r="AF32" s="106"/>
      <c r="AG32" s="106"/>
      <c r="AH32" s="105"/>
      <c r="AI32" s="204">
        <f t="shared" si="27"/>
        <v>0</v>
      </c>
      <c r="AJ32" s="106"/>
      <c r="AK32" s="106"/>
      <c r="AL32" s="106"/>
      <c r="AM32" s="105"/>
      <c r="AN32" s="204">
        <f t="shared" si="28"/>
        <v>0</v>
      </c>
      <c r="AO32" s="106"/>
      <c r="AP32" s="106"/>
      <c r="AQ32" s="106"/>
      <c r="AR32" s="105"/>
      <c r="AS32" s="204">
        <f t="shared" si="29"/>
        <v>0</v>
      </c>
      <c r="AT32" s="106"/>
      <c r="AU32" s="106"/>
      <c r="AV32" s="106"/>
      <c r="AW32" s="105"/>
      <c r="AX32" s="204">
        <f t="shared" si="30"/>
        <v>0</v>
      </c>
      <c r="AY32" s="106"/>
      <c r="AZ32" s="106"/>
      <c r="BA32" s="106"/>
      <c r="BB32" s="105"/>
      <c r="BC32" s="204">
        <f t="shared" si="31"/>
        <v>0</v>
      </c>
      <c r="BD32" s="106"/>
      <c r="BE32" s="106"/>
      <c r="BF32" s="106"/>
      <c r="BG32" s="103"/>
      <c r="BH32" s="204">
        <f t="shared" si="32"/>
        <v>0</v>
      </c>
      <c r="BI32" s="106"/>
      <c r="BJ32" s="106"/>
      <c r="BK32" s="106"/>
      <c r="BL32" s="103"/>
    </row>
    <row r="33" spans="1:64" ht="15.95" customHeight="1">
      <c r="A33" s="132" t="s">
        <v>221</v>
      </c>
      <c r="B33" s="114" t="s">
        <v>230</v>
      </c>
      <c r="C33" s="100"/>
      <c r="D33" s="101"/>
      <c r="E33" s="102"/>
      <c r="F33" s="102"/>
      <c r="G33" s="103"/>
      <c r="H33" s="104"/>
      <c r="I33" s="167">
        <f t="shared" si="21"/>
        <v>0</v>
      </c>
      <c r="J33" s="168">
        <f t="shared" ca="1" si="17"/>
        <v>0</v>
      </c>
      <c r="K33" s="168">
        <f t="shared" ca="1" si="18"/>
        <v>0</v>
      </c>
      <c r="L33" s="168">
        <f t="shared" ca="1" si="19"/>
        <v>0</v>
      </c>
      <c r="M33" s="168">
        <f t="shared" ca="1" si="20"/>
        <v>0</v>
      </c>
      <c r="N33" s="172">
        <f t="shared" si="22"/>
        <v>0</v>
      </c>
      <c r="O33" s="204">
        <f t="shared" si="23"/>
        <v>0</v>
      </c>
      <c r="P33" s="106"/>
      <c r="Q33" s="106"/>
      <c r="R33" s="106"/>
      <c r="S33" s="105"/>
      <c r="T33" s="204">
        <f t="shared" si="24"/>
        <v>0</v>
      </c>
      <c r="U33" s="106"/>
      <c r="V33" s="106"/>
      <c r="W33" s="106"/>
      <c r="X33" s="105"/>
      <c r="Y33" s="204">
        <f t="shared" si="25"/>
        <v>0</v>
      </c>
      <c r="Z33" s="106"/>
      <c r="AA33" s="106"/>
      <c r="AB33" s="106"/>
      <c r="AC33" s="105"/>
      <c r="AD33" s="204">
        <f t="shared" si="26"/>
        <v>0</v>
      </c>
      <c r="AE33" s="106"/>
      <c r="AF33" s="106"/>
      <c r="AG33" s="106"/>
      <c r="AH33" s="105"/>
      <c r="AI33" s="204">
        <f t="shared" si="27"/>
        <v>0</v>
      </c>
      <c r="AJ33" s="106"/>
      <c r="AK33" s="106"/>
      <c r="AL33" s="106"/>
      <c r="AM33" s="105"/>
      <c r="AN33" s="204">
        <f t="shared" si="28"/>
        <v>0</v>
      </c>
      <c r="AO33" s="106"/>
      <c r="AP33" s="106"/>
      <c r="AQ33" s="106"/>
      <c r="AR33" s="105"/>
      <c r="AS33" s="204">
        <f t="shared" si="29"/>
        <v>0</v>
      </c>
      <c r="AT33" s="106"/>
      <c r="AU33" s="106"/>
      <c r="AV33" s="106"/>
      <c r="AW33" s="105"/>
      <c r="AX33" s="204">
        <f t="shared" si="30"/>
        <v>0</v>
      </c>
      <c r="AY33" s="106"/>
      <c r="AZ33" s="106"/>
      <c r="BA33" s="106"/>
      <c r="BB33" s="105"/>
      <c r="BC33" s="204">
        <f t="shared" si="31"/>
        <v>0</v>
      </c>
      <c r="BD33" s="106"/>
      <c r="BE33" s="106"/>
      <c r="BF33" s="106"/>
      <c r="BG33" s="103"/>
      <c r="BH33" s="204">
        <f t="shared" si="32"/>
        <v>0</v>
      </c>
      <c r="BI33" s="106"/>
      <c r="BJ33" s="106"/>
      <c r="BK33" s="106"/>
      <c r="BL33" s="103"/>
    </row>
    <row r="34" spans="1:64" ht="15.95" customHeight="1">
      <c r="A34" s="132" t="s">
        <v>222</v>
      </c>
      <c r="B34" s="114" t="s">
        <v>231</v>
      </c>
      <c r="C34" s="100"/>
      <c r="D34" s="101"/>
      <c r="E34" s="102"/>
      <c r="F34" s="102"/>
      <c r="G34" s="103"/>
      <c r="H34" s="104"/>
      <c r="I34" s="167">
        <f t="shared" si="21"/>
        <v>0</v>
      </c>
      <c r="J34" s="168">
        <f t="shared" ca="1" si="17"/>
        <v>0</v>
      </c>
      <c r="K34" s="168">
        <f t="shared" ca="1" si="18"/>
        <v>0</v>
      </c>
      <c r="L34" s="168">
        <f t="shared" ca="1" si="19"/>
        <v>0</v>
      </c>
      <c r="M34" s="168">
        <f t="shared" ca="1" si="20"/>
        <v>0</v>
      </c>
      <c r="N34" s="172">
        <f t="shared" si="22"/>
        <v>0</v>
      </c>
      <c r="O34" s="204">
        <f t="shared" si="23"/>
        <v>0</v>
      </c>
      <c r="P34" s="106"/>
      <c r="Q34" s="106"/>
      <c r="R34" s="106"/>
      <c r="S34" s="105"/>
      <c r="T34" s="204">
        <f t="shared" si="24"/>
        <v>0</v>
      </c>
      <c r="U34" s="106"/>
      <c r="V34" s="106"/>
      <c r="W34" s="106"/>
      <c r="X34" s="105"/>
      <c r="Y34" s="204">
        <f t="shared" si="25"/>
        <v>0</v>
      </c>
      <c r="Z34" s="106"/>
      <c r="AA34" s="106"/>
      <c r="AB34" s="106"/>
      <c r="AC34" s="105"/>
      <c r="AD34" s="204">
        <f t="shared" si="26"/>
        <v>0</v>
      </c>
      <c r="AE34" s="106"/>
      <c r="AF34" s="106"/>
      <c r="AG34" s="106"/>
      <c r="AH34" s="105"/>
      <c r="AI34" s="204">
        <f t="shared" si="27"/>
        <v>0</v>
      </c>
      <c r="AJ34" s="106"/>
      <c r="AK34" s="106"/>
      <c r="AL34" s="106"/>
      <c r="AM34" s="105"/>
      <c r="AN34" s="204">
        <f t="shared" si="28"/>
        <v>0</v>
      </c>
      <c r="AO34" s="106"/>
      <c r="AP34" s="106"/>
      <c r="AQ34" s="106"/>
      <c r="AR34" s="105"/>
      <c r="AS34" s="204">
        <f t="shared" si="29"/>
        <v>0</v>
      </c>
      <c r="AT34" s="106"/>
      <c r="AU34" s="106"/>
      <c r="AV34" s="106"/>
      <c r="AW34" s="105"/>
      <c r="AX34" s="204">
        <f t="shared" si="30"/>
        <v>0</v>
      </c>
      <c r="AY34" s="106"/>
      <c r="AZ34" s="106"/>
      <c r="BA34" s="106"/>
      <c r="BB34" s="105"/>
      <c r="BC34" s="204">
        <f t="shared" si="31"/>
        <v>0</v>
      </c>
      <c r="BD34" s="106"/>
      <c r="BE34" s="106"/>
      <c r="BF34" s="106"/>
      <c r="BG34" s="103"/>
      <c r="BH34" s="204">
        <f t="shared" si="32"/>
        <v>0</v>
      </c>
      <c r="BI34" s="106"/>
      <c r="BJ34" s="106"/>
      <c r="BK34" s="106"/>
      <c r="BL34" s="103"/>
    </row>
    <row r="35" spans="1:64" ht="15.95" customHeight="1">
      <c r="A35" s="132" t="s">
        <v>223</v>
      </c>
      <c r="B35" s="114" t="s">
        <v>232</v>
      </c>
      <c r="C35" s="100"/>
      <c r="D35" s="101"/>
      <c r="E35" s="102"/>
      <c r="F35" s="102"/>
      <c r="G35" s="103"/>
      <c r="H35" s="104"/>
      <c r="I35" s="167">
        <f t="shared" si="21"/>
        <v>0</v>
      </c>
      <c r="J35" s="168">
        <f t="shared" ca="1" si="17"/>
        <v>0</v>
      </c>
      <c r="K35" s="168">
        <f t="shared" ca="1" si="18"/>
        <v>0</v>
      </c>
      <c r="L35" s="168">
        <f t="shared" ca="1" si="19"/>
        <v>0</v>
      </c>
      <c r="M35" s="168">
        <f t="shared" ca="1" si="20"/>
        <v>0</v>
      </c>
      <c r="N35" s="172">
        <f t="shared" si="22"/>
        <v>0</v>
      </c>
      <c r="O35" s="204">
        <f t="shared" si="23"/>
        <v>0</v>
      </c>
      <c r="P35" s="106"/>
      <c r="Q35" s="106"/>
      <c r="R35" s="106"/>
      <c r="S35" s="105"/>
      <c r="T35" s="204">
        <f t="shared" si="24"/>
        <v>0</v>
      </c>
      <c r="U35" s="106"/>
      <c r="V35" s="106"/>
      <c r="W35" s="106"/>
      <c r="X35" s="105"/>
      <c r="Y35" s="204">
        <f t="shared" si="25"/>
        <v>0</v>
      </c>
      <c r="Z35" s="106"/>
      <c r="AA35" s="106"/>
      <c r="AB35" s="106"/>
      <c r="AC35" s="105"/>
      <c r="AD35" s="204">
        <f t="shared" si="26"/>
        <v>0</v>
      </c>
      <c r="AE35" s="106"/>
      <c r="AF35" s="106"/>
      <c r="AG35" s="106"/>
      <c r="AH35" s="105"/>
      <c r="AI35" s="204">
        <f t="shared" si="27"/>
        <v>0</v>
      </c>
      <c r="AJ35" s="106"/>
      <c r="AK35" s="106"/>
      <c r="AL35" s="106"/>
      <c r="AM35" s="105"/>
      <c r="AN35" s="204">
        <f t="shared" si="28"/>
        <v>0</v>
      </c>
      <c r="AO35" s="106"/>
      <c r="AP35" s="106"/>
      <c r="AQ35" s="106"/>
      <c r="AR35" s="105"/>
      <c r="AS35" s="204">
        <f t="shared" si="29"/>
        <v>0</v>
      </c>
      <c r="AT35" s="106"/>
      <c r="AU35" s="106"/>
      <c r="AV35" s="106"/>
      <c r="AW35" s="105"/>
      <c r="AX35" s="204">
        <f t="shared" si="30"/>
        <v>0</v>
      </c>
      <c r="AY35" s="106"/>
      <c r="AZ35" s="106"/>
      <c r="BA35" s="106"/>
      <c r="BB35" s="105"/>
      <c r="BC35" s="204">
        <f t="shared" si="31"/>
        <v>0</v>
      </c>
      <c r="BD35" s="106"/>
      <c r="BE35" s="106"/>
      <c r="BF35" s="106"/>
      <c r="BG35" s="103"/>
      <c r="BH35" s="204">
        <f t="shared" si="32"/>
        <v>0</v>
      </c>
      <c r="BI35" s="106"/>
      <c r="BJ35" s="106"/>
      <c r="BK35" s="106"/>
      <c r="BL35" s="103"/>
    </row>
    <row r="36" spans="1:64" ht="15.95" customHeight="1">
      <c r="A36" s="132" t="s">
        <v>224</v>
      </c>
      <c r="B36" s="114" t="s">
        <v>233</v>
      </c>
      <c r="C36" s="100"/>
      <c r="D36" s="101"/>
      <c r="E36" s="102"/>
      <c r="F36" s="102"/>
      <c r="G36" s="103"/>
      <c r="H36" s="104"/>
      <c r="I36" s="167">
        <f t="shared" si="21"/>
        <v>0</v>
      </c>
      <c r="J36" s="168">
        <f t="shared" ca="1" si="17"/>
        <v>0</v>
      </c>
      <c r="K36" s="168">
        <f t="shared" ca="1" si="18"/>
        <v>0</v>
      </c>
      <c r="L36" s="168">
        <f t="shared" ca="1" si="19"/>
        <v>0</v>
      </c>
      <c r="M36" s="168">
        <f t="shared" ca="1" si="20"/>
        <v>0</v>
      </c>
      <c r="N36" s="172">
        <f t="shared" si="22"/>
        <v>0</v>
      </c>
      <c r="O36" s="204">
        <f t="shared" si="23"/>
        <v>0</v>
      </c>
      <c r="P36" s="106"/>
      <c r="Q36" s="106"/>
      <c r="R36" s="106"/>
      <c r="S36" s="105"/>
      <c r="T36" s="204">
        <f t="shared" si="24"/>
        <v>0</v>
      </c>
      <c r="U36" s="106"/>
      <c r="V36" s="106"/>
      <c r="W36" s="106"/>
      <c r="X36" s="105"/>
      <c r="Y36" s="204">
        <f t="shared" si="25"/>
        <v>0</v>
      </c>
      <c r="Z36" s="106"/>
      <c r="AA36" s="106"/>
      <c r="AB36" s="106"/>
      <c r="AC36" s="105"/>
      <c r="AD36" s="204">
        <f t="shared" si="26"/>
        <v>0</v>
      </c>
      <c r="AE36" s="106"/>
      <c r="AF36" s="106"/>
      <c r="AG36" s="106"/>
      <c r="AH36" s="105"/>
      <c r="AI36" s="204">
        <f t="shared" si="27"/>
        <v>0</v>
      </c>
      <c r="AJ36" s="106"/>
      <c r="AK36" s="106"/>
      <c r="AL36" s="106"/>
      <c r="AM36" s="105"/>
      <c r="AN36" s="204">
        <f t="shared" si="28"/>
        <v>0</v>
      </c>
      <c r="AO36" s="106"/>
      <c r="AP36" s="106"/>
      <c r="AQ36" s="106"/>
      <c r="AR36" s="105"/>
      <c r="AS36" s="204">
        <f t="shared" si="29"/>
        <v>0</v>
      </c>
      <c r="AT36" s="106"/>
      <c r="AU36" s="106"/>
      <c r="AV36" s="106"/>
      <c r="AW36" s="105"/>
      <c r="AX36" s="204">
        <f t="shared" si="30"/>
        <v>0</v>
      </c>
      <c r="AY36" s="106"/>
      <c r="AZ36" s="106"/>
      <c r="BA36" s="106"/>
      <c r="BB36" s="105"/>
      <c r="BC36" s="204">
        <f t="shared" si="31"/>
        <v>0</v>
      </c>
      <c r="BD36" s="106"/>
      <c r="BE36" s="106"/>
      <c r="BF36" s="106"/>
      <c r="BG36" s="103"/>
      <c r="BH36" s="204">
        <f t="shared" si="32"/>
        <v>0</v>
      </c>
      <c r="BI36" s="106"/>
      <c r="BJ36" s="106"/>
      <c r="BK36" s="106"/>
      <c r="BL36" s="103"/>
    </row>
    <row r="37" spans="1:64" ht="15.95" customHeight="1">
      <c r="A37" s="132" t="s">
        <v>225</v>
      </c>
      <c r="B37" s="114" t="s">
        <v>234</v>
      </c>
      <c r="C37" s="100"/>
      <c r="D37" s="101"/>
      <c r="E37" s="102"/>
      <c r="F37" s="102"/>
      <c r="G37" s="103"/>
      <c r="H37" s="104"/>
      <c r="I37" s="167">
        <f t="shared" si="21"/>
        <v>0</v>
      </c>
      <c r="J37" s="168">
        <f t="shared" ca="1" si="17"/>
        <v>0</v>
      </c>
      <c r="K37" s="168">
        <f t="shared" ca="1" si="18"/>
        <v>0</v>
      </c>
      <c r="L37" s="168">
        <f t="shared" ca="1" si="19"/>
        <v>0</v>
      </c>
      <c r="M37" s="168">
        <f t="shared" ca="1" si="20"/>
        <v>0</v>
      </c>
      <c r="N37" s="172">
        <f t="shared" si="22"/>
        <v>0</v>
      </c>
      <c r="O37" s="204">
        <f t="shared" si="23"/>
        <v>0</v>
      </c>
      <c r="P37" s="106"/>
      <c r="Q37" s="106"/>
      <c r="R37" s="106"/>
      <c r="S37" s="105"/>
      <c r="T37" s="204">
        <f t="shared" si="24"/>
        <v>0</v>
      </c>
      <c r="U37" s="106"/>
      <c r="V37" s="106"/>
      <c r="W37" s="106"/>
      <c r="X37" s="105"/>
      <c r="Y37" s="204">
        <f t="shared" si="25"/>
        <v>0</v>
      </c>
      <c r="Z37" s="106"/>
      <c r="AA37" s="106"/>
      <c r="AB37" s="106"/>
      <c r="AC37" s="105"/>
      <c r="AD37" s="204">
        <f t="shared" si="26"/>
        <v>0</v>
      </c>
      <c r="AE37" s="106"/>
      <c r="AF37" s="106"/>
      <c r="AG37" s="106"/>
      <c r="AH37" s="105"/>
      <c r="AI37" s="204">
        <f t="shared" si="27"/>
        <v>0</v>
      </c>
      <c r="AJ37" s="106"/>
      <c r="AK37" s="106"/>
      <c r="AL37" s="106"/>
      <c r="AM37" s="105"/>
      <c r="AN37" s="204">
        <f t="shared" si="28"/>
        <v>0</v>
      </c>
      <c r="AO37" s="106"/>
      <c r="AP37" s="106"/>
      <c r="AQ37" s="106"/>
      <c r="AR37" s="105"/>
      <c r="AS37" s="204">
        <f t="shared" si="29"/>
        <v>0</v>
      </c>
      <c r="AT37" s="106"/>
      <c r="AU37" s="106"/>
      <c r="AV37" s="106"/>
      <c r="AW37" s="105"/>
      <c r="AX37" s="204">
        <f t="shared" si="30"/>
        <v>0</v>
      </c>
      <c r="AY37" s="106"/>
      <c r="AZ37" s="106"/>
      <c r="BA37" s="106"/>
      <c r="BB37" s="105"/>
      <c r="BC37" s="204">
        <f t="shared" si="31"/>
        <v>0</v>
      </c>
      <c r="BD37" s="106"/>
      <c r="BE37" s="106"/>
      <c r="BF37" s="106"/>
      <c r="BG37" s="103"/>
      <c r="BH37" s="204">
        <f t="shared" si="32"/>
        <v>0</v>
      </c>
      <c r="BI37" s="106"/>
      <c r="BJ37" s="106"/>
      <c r="BK37" s="106"/>
      <c r="BL37" s="103"/>
    </row>
    <row r="38" spans="1:64" ht="15.95" customHeight="1">
      <c r="A38" s="132" t="s">
        <v>226</v>
      </c>
      <c r="B38" s="114" t="s">
        <v>235</v>
      </c>
      <c r="C38" s="100"/>
      <c r="D38" s="101"/>
      <c r="E38" s="102"/>
      <c r="F38" s="102"/>
      <c r="G38" s="103"/>
      <c r="H38" s="104"/>
      <c r="I38" s="167">
        <f t="shared" si="21"/>
        <v>0</v>
      </c>
      <c r="J38" s="168">
        <f t="shared" ca="1" si="17"/>
        <v>0</v>
      </c>
      <c r="K38" s="168">
        <f t="shared" ca="1" si="18"/>
        <v>0</v>
      </c>
      <c r="L38" s="168">
        <f t="shared" ca="1" si="19"/>
        <v>0</v>
      </c>
      <c r="M38" s="168">
        <f t="shared" ca="1" si="20"/>
        <v>0</v>
      </c>
      <c r="N38" s="172">
        <f t="shared" si="22"/>
        <v>0</v>
      </c>
      <c r="O38" s="204">
        <f t="shared" si="23"/>
        <v>0</v>
      </c>
      <c r="P38" s="106"/>
      <c r="Q38" s="106"/>
      <c r="R38" s="106"/>
      <c r="S38" s="105"/>
      <c r="T38" s="204">
        <f t="shared" si="24"/>
        <v>0</v>
      </c>
      <c r="U38" s="106"/>
      <c r="V38" s="106"/>
      <c r="W38" s="106"/>
      <c r="X38" s="105"/>
      <c r="Y38" s="204">
        <f t="shared" si="25"/>
        <v>0</v>
      </c>
      <c r="Z38" s="106"/>
      <c r="AA38" s="106"/>
      <c r="AB38" s="106"/>
      <c r="AC38" s="105"/>
      <c r="AD38" s="204">
        <f t="shared" si="26"/>
        <v>0</v>
      </c>
      <c r="AE38" s="106"/>
      <c r="AF38" s="106"/>
      <c r="AG38" s="106"/>
      <c r="AH38" s="105"/>
      <c r="AI38" s="204">
        <f t="shared" si="27"/>
        <v>0</v>
      </c>
      <c r="AJ38" s="106"/>
      <c r="AK38" s="106"/>
      <c r="AL38" s="106"/>
      <c r="AM38" s="105"/>
      <c r="AN38" s="204">
        <f t="shared" si="28"/>
        <v>0</v>
      </c>
      <c r="AO38" s="106"/>
      <c r="AP38" s="106"/>
      <c r="AQ38" s="106"/>
      <c r="AR38" s="105"/>
      <c r="AS38" s="204">
        <f t="shared" si="29"/>
        <v>0</v>
      </c>
      <c r="AT38" s="106"/>
      <c r="AU38" s="106"/>
      <c r="AV38" s="106"/>
      <c r="AW38" s="105"/>
      <c r="AX38" s="204">
        <f t="shared" si="30"/>
        <v>0</v>
      </c>
      <c r="AY38" s="106"/>
      <c r="AZ38" s="106"/>
      <c r="BA38" s="106"/>
      <c r="BB38" s="105"/>
      <c r="BC38" s="204">
        <f t="shared" si="31"/>
        <v>0</v>
      </c>
      <c r="BD38" s="106"/>
      <c r="BE38" s="106"/>
      <c r="BF38" s="106"/>
      <c r="BG38" s="103"/>
      <c r="BH38" s="204">
        <f t="shared" si="32"/>
        <v>0</v>
      </c>
      <c r="BI38" s="106"/>
      <c r="BJ38" s="106"/>
      <c r="BK38" s="106"/>
      <c r="BL38" s="103"/>
    </row>
    <row r="39" spans="1:64" ht="15.95" customHeight="1">
      <c r="A39" s="132" t="s">
        <v>148</v>
      </c>
      <c r="B39" s="114" t="s">
        <v>236</v>
      </c>
      <c r="C39" s="100"/>
      <c r="D39" s="101"/>
      <c r="E39" s="102"/>
      <c r="F39" s="102"/>
      <c r="G39" s="103"/>
      <c r="H39" s="104"/>
      <c r="I39" s="167">
        <f t="shared" si="21"/>
        <v>0</v>
      </c>
      <c r="J39" s="168">
        <f t="shared" ca="1" si="17"/>
        <v>0</v>
      </c>
      <c r="K39" s="168">
        <f t="shared" ca="1" si="18"/>
        <v>0</v>
      </c>
      <c r="L39" s="168">
        <f t="shared" ca="1" si="19"/>
        <v>0</v>
      </c>
      <c r="M39" s="168">
        <f t="shared" ca="1" si="20"/>
        <v>0</v>
      </c>
      <c r="N39" s="172">
        <f t="shared" si="22"/>
        <v>0</v>
      </c>
      <c r="O39" s="204">
        <f t="shared" si="23"/>
        <v>0</v>
      </c>
      <c r="P39" s="106"/>
      <c r="Q39" s="106"/>
      <c r="R39" s="106"/>
      <c r="S39" s="105"/>
      <c r="T39" s="204">
        <f t="shared" si="24"/>
        <v>0</v>
      </c>
      <c r="U39" s="106"/>
      <c r="V39" s="106"/>
      <c r="W39" s="106"/>
      <c r="X39" s="105"/>
      <c r="Y39" s="204">
        <f t="shared" si="25"/>
        <v>0</v>
      </c>
      <c r="Z39" s="106"/>
      <c r="AA39" s="106"/>
      <c r="AB39" s="106"/>
      <c r="AC39" s="105"/>
      <c r="AD39" s="204">
        <f t="shared" si="26"/>
        <v>0</v>
      </c>
      <c r="AE39" s="106"/>
      <c r="AF39" s="106"/>
      <c r="AG39" s="106"/>
      <c r="AH39" s="105"/>
      <c r="AI39" s="204">
        <f t="shared" si="27"/>
        <v>0</v>
      </c>
      <c r="AJ39" s="106"/>
      <c r="AK39" s="106"/>
      <c r="AL39" s="106"/>
      <c r="AM39" s="105"/>
      <c r="AN39" s="204">
        <f t="shared" si="28"/>
        <v>0</v>
      </c>
      <c r="AO39" s="106"/>
      <c r="AP39" s="106"/>
      <c r="AQ39" s="106"/>
      <c r="AR39" s="105"/>
      <c r="AS39" s="204">
        <f t="shared" si="29"/>
        <v>0</v>
      </c>
      <c r="AT39" s="106"/>
      <c r="AU39" s="106"/>
      <c r="AV39" s="106"/>
      <c r="AW39" s="105"/>
      <c r="AX39" s="204">
        <f t="shared" si="30"/>
        <v>0</v>
      </c>
      <c r="AY39" s="106"/>
      <c r="AZ39" s="106"/>
      <c r="BA39" s="106"/>
      <c r="BB39" s="105"/>
      <c r="BC39" s="204">
        <f t="shared" si="31"/>
        <v>0</v>
      </c>
      <c r="BD39" s="106"/>
      <c r="BE39" s="106"/>
      <c r="BF39" s="106"/>
      <c r="BG39" s="103"/>
      <c r="BH39" s="204">
        <f t="shared" si="32"/>
        <v>0</v>
      </c>
      <c r="BI39" s="106"/>
      <c r="BJ39" s="106"/>
      <c r="BK39" s="106"/>
      <c r="BL39" s="103"/>
    </row>
    <row r="40" spans="1:64" ht="15.95" customHeight="1">
      <c r="A40" s="132" t="s">
        <v>149</v>
      </c>
      <c r="B40" s="114" t="s">
        <v>237</v>
      </c>
      <c r="C40" s="100"/>
      <c r="D40" s="101"/>
      <c r="E40" s="102"/>
      <c r="F40" s="102"/>
      <c r="G40" s="103"/>
      <c r="H40" s="104"/>
      <c r="I40" s="167">
        <f t="shared" si="21"/>
        <v>0</v>
      </c>
      <c r="J40" s="168">
        <f t="shared" ca="1" si="17"/>
        <v>0</v>
      </c>
      <c r="K40" s="168">
        <f t="shared" ca="1" si="18"/>
        <v>0</v>
      </c>
      <c r="L40" s="168">
        <f t="shared" ca="1" si="19"/>
        <v>0</v>
      </c>
      <c r="M40" s="168">
        <f t="shared" ca="1" si="20"/>
        <v>0</v>
      </c>
      <c r="N40" s="172">
        <f t="shared" si="22"/>
        <v>0</v>
      </c>
      <c r="O40" s="204">
        <f t="shared" si="23"/>
        <v>0</v>
      </c>
      <c r="P40" s="106"/>
      <c r="Q40" s="106"/>
      <c r="R40" s="106"/>
      <c r="S40" s="105"/>
      <c r="T40" s="204">
        <f t="shared" si="24"/>
        <v>0</v>
      </c>
      <c r="U40" s="106"/>
      <c r="V40" s="106"/>
      <c r="W40" s="106"/>
      <c r="X40" s="105"/>
      <c r="Y40" s="204">
        <f t="shared" si="25"/>
        <v>0</v>
      </c>
      <c r="Z40" s="106"/>
      <c r="AA40" s="106"/>
      <c r="AB40" s="106"/>
      <c r="AC40" s="105"/>
      <c r="AD40" s="204">
        <f t="shared" si="26"/>
        <v>0</v>
      </c>
      <c r="AE40" s="106"/>
      <c r="AF40" s="106"/>
      <c r="AG40" s="106"/>
      <c r="AH40" s="105"/>
      <c r="AI40" s="204">
        <f t="shared" si="27"/>
        <v>0</v>
      </c>
      <c r="AJ40" s="106"/>
      <c r="AK40" s="106"/>
      <c r="AL40" s="106"/>
      <c r="AM40" s="105"/>
      <c r="AN40" s="204">
        <f t="shared" si="28"/>
        <v>0</v>
      </c>
      <c r="AO40" s="106"/>
      <c r="AP40" s="106"/>
      <c r="AQ40" s="106"/>
      <c r="AR40" s="105"/>
      <c r="AS40" s="204">
        <f t="shared" si="29"/>
        <v>0</v>
      </c>
      <c r="AT40" s="106"/>
      <c r="AU40" s="106"/>
      <c r="AV40" s="106"/>
      <c r="AW40" s="105"/>
      <c r="AX40" s="204">
        <f t="shared" si="30"/>
        <v>0</v>
      </c>
      <c r="AY40" s="106"/>
      <c r="AZ40" s="106"/>
      <c r="BA40" s="106"/>
      <c r="BB40" s="105"/>
      <c r="BC40" s="204">
        <f t="shared" si="31"/>
        <v>0</v>
      </c>
      <c r="BD40" s="106"/>
      <c r="BE40" s="106"/>
      <c r="BF40" s="106"/>
      <c r="BG40" s="103"/>
      <c r="BH40" s="204">
        <f t="shared" si="32"/>
        <v>0</v>
      </c>
      <c r="BI40" s="106"/>
      <c r="BJ40" s="106"/>
      <c r="BK40" s="106"/>
      <c r="BL40" s="103"/>
    </row>
    <row r="41" spans="1:64" ht="15.95" customHeight="1">
      <c r="A41" s="132" t="s">
        <v>150</v>
      </c>
      <c r="B41" s="114" t="s">
        <v>238</v>
      </c>
      <c r="C41" s="100"/>
      <c r="D41" s="101"/>
      <c r="E41" s="102"/>
      <c r="F41" s="102"/>
      <c r="G41" s="103"/>
      <c r="H41" s="104"/>
      <c r="I41" s="167">
        <f t="shared" si="21"/>
        <v>0</v>
      </c>
      <c r="J41" s="168">
        <f t="shared" ca="1" si="17"/>
        <v>0</v>
      </c>
      <c r="K41" s="168">
        <f t="shared" ca="1" si="18"/>
        <v>0</v>
      </c>
      <c r="L41" s="168">
        <f t="shared" ca="1" si="19"/>
        <v>0</v>
      </c>
      <c r="M41" s="168">
        <f t="shared" ca="1" si="20"/>
        <v>0</v>
      </c>
      <c r="N41" s="172">
        <f t="shared" si="22"/>
        <v>0</v>
      </c>
      <c r="O41" s="204">
        <f t="shared" si="23"/>
        <v>0</v>
      </c>
      <c r="P41" s="106"/>
      <c r="Q41" s="106"/>
      <c r="R41" s="106"/>
      <c r="S41" s="105"/>
      <c r="T41" s="204">
        <f t="shared" si="24"/>
        <v>0</v>
      </c>
      <c r="U41" s="106"/>
      <c r="V41" s="106"/>
      <c r="W41" s="106"/>
      <c r="X41" s="105"/>
      <c r="Y41" s="204">
        <f t="shared" si="25"/>
        <v>0</v>
      </c>
      <c r="Z41" s="106"/>
      <c r="AA41" s="106"/>
      <c r="AB41" s="106"/>
      <c r="AC41" s="105"/>
      <c r="AD41" s="204">
        <f t="shared" si="26"/>
        <v>0</v>
      </c>
      <c r="AE41" s="106"/>
      <c r="AF41" s="106"/>
      <c r="AG41" s="106"/>
      <c r="AH41" s="105"/>
      <c r="AI41" s="204">
        <f t="shared" si="27"/>
        <v>0</v>
      </c>
      <c r="AJ41" s="106"/>
      <c r="AK41" s="106"/>
      <c r="AL41" s="106"/>
      <c r="AM41" s="105"/>
      <c r="AN41" s="204">
        <f t="shared" si="28"/>
        <v>0</v>
      </c>
      <c r="AO41" s="106"/>
      <c r="AP41" s="106"/>
      <c r="AQ41" s="106"/>
      <c r="AR41" s="105"/>
      <c r="AS41" s="204">
        <f t="shared" si="29"/>
        <v>0</v>
      </c>
      <c r="AT41" s="106"/>
      <c r="AU41" s="106"/>
      <c r="AV41" s="106"/>
      <c r="AW41" s="105"/>
      <c r="AX41" s="204">
        <f t="shared" si="30"/>
        <v>0</v>
      </c>
      <c r="AY41" s="106"/>
      <c r="AZ41" s="106"/>
      <c r="BA41" s="106"/>
      <c r="BB41" s="105"/>
      <c r="BC41" s="204">
        <f t="shared" si="31"/>
        <v>0</v>
      </c>
      <c r="BD41" s="106"/>
      <c r="BE41" s="106"/>
      <c r="BF41" s="106"/>
      <c r="BG41" s="103"/>
      <c r="BH41" s="204">
        <f t="shared" si="32"/>
        <v>0</v>
      </c>
      <c r="BI41" s="106"/>
      <c r="BJ41" s="106"/>
      <c r="BK41" s="106"/>
      <c r="BL41" s="103"/>
    </row>
    <row r="42" spans="1:64" ht="15.95" customHeight="1">
      <c r="A42" s="132" t="s">
        <v>151</v>
      </c>
      <c r="B42" s="114" t="s">
        <v>239</v>
      </c>
      <c r="C42" s="100"/>
      <c r="D42" s="101"/>
      <c r="E42" s="102"/>
      <c r="F42" s="102"/>
      <c r="G42" s="103"/>
      <c r="H42" s="104"/>
      <c r="I42" s="167">
        <f t="shared" si="21"/>
        <v>0</v>
      </c>
      <c r="J42" s="168">
        <f t="shared" ca="1" si="17"/>
        <v>0</v>
      </c>
      <c r="K42" s="168">
        <f t="shared" ca="1" si="18"/>
        <v>0</v>
      </c>
      <c r="L42" s="168">
        <f t="shared" ca="1" si="19"/>
        <v>0</v>
      </c>
      <c r="M42" s="168">
        <f t="shared" ca="1" si="20"/>
        <v>0</v>
      </c>
      <c r="N42" s="172">
        <f t="shared" si="22"/>
        <v>0</v>
      </c>
      <c r="O42" s="204">
        <f t="shared" si="23"/>
        <v>0</v>
      </c>
      <c r="P42" s="106"/>
      <c r="Q42" s="106"/>
      <c r="R42" s="106"/>
      <c r="S42" s="105"/>
      <c r="T42" s="204">
        <f t="shared" si="24"/>
        <v>0</v>
      </c>
      <c r="U42" s="106"/>
      <c r="V42" s="106"/>
      <c r="W42" s="106"/>
      <c r="X42" s="105"/>
      <c r="Y42" s="204">
        <f t="shared" si="25"/>
        <v>0</v>
      </c>
      <c r="Z42" s="106"/>
      <c r="AA42" s="106"/>
      <c r="AB42" s="106"/>
      <c r="AC42" s="105"/>
      <c r="AD42" s="204">
        <f t="shared" si="26"/>
        <v>0</v>
      </c>
      <c r="AE42" s="106"/>
      <c r="AF42" s="106"/>
      <c r="AG42" s="106"/>
      <c r="AH42" s="105"/>
      <c r="AI42" s="204">
        <f t="shared" si="27"/>
        <v>0</v>
      </c>
      <c r="AJ42" s="106"/>
      <c r="AK42" s="106"/>
      <c r="AL42" s="106"/>
      <c r="AM42" s="105"/>
      <c r="AN42" s="204">
        <f t="shared" si="28"/>
        <v>0</v>
      </c>
      <c r="AO42" s="106"/>
      <c r="AP42" s="106"/>
      <c r="AQ42" s="106"/>
      <c r="AR42" s="105"/>
      <c r="AS42" s="204">
        <f t="shared" si="29"/>
        <v>0</v>
      </c>
      <c r="AT42" s="106"/>
      <c r="AU42" s="106"/>
      <c r="AV42" s="106"/>
      <c r="AW42" s="105"/>
      <c r="AX42" s="204">
        <f t="shared" si="30"/>
        <v>0</v>
      </c>
      <c r="AY42" s="106"/>
      <c r="AZ42" s="106"/>
      <c r="BA42" s="106"/>
      <c r="BB42" s="105"/>
      <c r="BC42" s="204">
        <f t="shared" si="31"/>
        <v>0</v>
      </c>
      <c r="BD42" s="106"/>
      <c r="BE42" s="106"/>
      <c r="BF42" s="106"/>
      <c r="BG42" s="103"/>
      <c r="BH42" s="204">
        <f t="shared" si="32"/>
        <v>0</v>
      </c>
      <c r="BI42" s="106"/>
      <c r="BJ42" s="106"/>
      <c r="BK42" s="106"/>
      <c r="BL42" s="103"/>
    </row>
    <row r="43" spans="1:64" ht="15.95" customHeight="1">
      <c r="A43" s="132"/>
      <c r="B43" s="114"/>
      <c r="C43" s="100"/>
      <c r="D43" s="101"/>
      <c r="E43" s="102"/>
      <c r="F43" s="102"/>
      <c r="G43" s="103"/>
      <c r="H43" s="104"/>
      <c r="I43" s="167">
        <f t="shared" ref="I43:I49" si="33">H43*30</f>
        <v>0</v>
      </c>
      <c r="J43" s="168">
        <f t="shared" ca="1" si="17"/>
        <v>0</v>
      </c>
      <c r="K43" s="168">
        <f t="shared" ca="1" si="18"/>
        <v>0</v>
      </c>
      <c r="L43" s="168">
        <f t="shared" ca="1" si="19"/>
        <v>0</v>
      </c>
      <c r="M43" s="168">
        <f t="shared" ca="1" si="20"/>
        <v>0</v>
      </c>
      <c r="N43" s="172">
        <f t="shared" ref="N43:N49" si="34">I43-J43</f>
        <v>0</v>
      </c>
      <c r="O43" s="204">
        <f t="shared" si="23"/>
        <v>0</v>
      </c>
      <c r="P43" s="106"/>
      <c r="Q43" s="106"/>
      <c r="R43" s="106"/>
      <c r="S43" s="105"/>
      <c r="T43" s="204">
        <f t="shared" si="24"/>
        <v>0</v>
      </c>
      <c r="U43" s="106"/>
      <c r="V43" s="106"/>
      <c r="W43" s="106"/>
      <c r="X43" s="105"/>
      <c r="Y43" s="204">
        <f t="shared" si="25"/>
        <v>0</v>
      </c>
      <c r="Z43" s="106"/>
      <c r="AA43" s="106"/>
      <c r="AB43" s="106"/>
      <c r="AC43" s="105"/>
      <c r="AD43" s="204">
        <f t="shared" si="26"/>
        <v>0</v>
      </c>
      <c r="AE43" s="106"/>
      <c r="AF43" s="106"/>
      <c r="AG43" s="106"/>
      <c r="AH43" s="105"/>
      <c r="AI43" s="204">
        <f t="shared" si="27"/>
        <v>0</v>
      </c>
      <c r="AJ43" s="106"/>
      <c r="AK43" s="106"/>
      <c r="AL43" s="106"/>
      <c r="AM43" s="105"/>
      <c r="AN43" s="204">
        <f t="shared" si="28"/>
        <v>0</v>
      </c>
      <c r="AO43" s="106"/>
      <c r="AP43" s="106"/>
      <c r="AQ43" s="106"/>
      <c r="AR43" s="105"/>
      <c r="AS43" s="204">
        <f t="shared" si="29"/>
        <v>0</v>
      </c>
      <c r="AT43" s="106"/>
      <c r="AU43" s="106"/>
      <c r="AV43" s="106"/>
      <c r="AW43" s="105"/>
      <c r="AX43" s="204">
        <f t="shared" si="30"/>
        <v>0</v>
      </c>
      <c r="AY43" s="106"/>
      <c r="AZ43" s="106"/>
      <c r="BA43" s="106"/>
      <c r="BB43" s="105"/>
      <c r="BC43" s="204">
        <f t="shared" si="31"/>
        <v>0</v>
      </c>
      <c r="BD43" s="106"/>
      <c r="BE43" s="106"/>
      <c r="BF43" s="106"/>
      <c r="BG43" s="103"/>
      <c r="BH43" s="204">
        <f t="shared" si="32"/>
        <v>0</v>
      </c>
      <c r="BI43" s="106"/>
      <c r="BJ43" s="106"/>
      <c r="BK43" s="106"/>
      <c r="BL43" s="103"/>
    </row>
    <row r="44" spans="1:64" ht="15.95" customHeight="1">
      <c r="A44" s="132" t="s">
        <v>332</v>
      </c>
      <c r="B44" s="114" t="s">
        <v>137</v>
      </c>
      <c r="C44" s="100"/>
      <c r="D44" s="101"/>
      <c r="E44" s="102"/>
      <c r="F44" s="102"/>
      <c r="G44" s="103"/>
      <c r="H44" s="104"/>
      <c r="I44" s="167">
        <f t="shared" si="33"/>
        <v>0</v>
      </c>
      <c r="J44" s="168">
        <f t="shared" ca="1" si="17"/>
        <v>0</v>
      </c>
      <c r="K44" s="168">
        <f t="shared" ca="1" si="18"/>
        <v>0</v>
      </c>
      <c r="L44" s="168">
        <f t="shared" ca="1" si="19"/>
        <v>0</v>
      </c>
      <c r="M44" s="168">
        <f t="shared" ca="1" si="20"/>
        <v>0</v>
      </c>
      <c r="N44" s="172">
        <f t="shared" si="34"/>
        <v>0</v>
      </c>
      <c r="O44" s="204">
        <f t="shared" si="23"/>
        <v>0</v>
      </c>
      <c r="P44" s="106"/>
      <c r="Q44" s="106"/>
      <c r="R44" s="106"/>
      <c r="S44" s="105"/>
      <c r="T44" s="204">
        <f t="shared" si="24"/>
        <v>0</v>
      </c>
      <c r="U44" s="106"/>
      <c r="V44" s="106"/>
      <c r="W44" s="106"/>
      <c r="X44" s="105"/>
      <c r="Y44" s="204">
        <f t="shared" si="25"/>
        <v>0</v>
      </c>
      <c r="Z44" s="106"/>
      <c r="AA44" s="106"/>
      <c r="AB44" s="106"/>
      <c r="AC44" s="105"/>
      <c r="AD44" s="204">
        <f t="shared" si="26"/>
        <v>0</v>
      </c>
      <c r="AE44" s="106"/>
      <c r="AF44" s="106"/>
      <c r="AG44" s="106"/>
      <c r="AH44" s="105"/>
      <c r="AI44" s="204">
        <f t="shared" si="27"/>
        <v>0</v>
      </c>
      <c r="AJ44" s="106"/>
      <c r="AK44" s="106"/>
      <c r="AL44" s="106"/>
      <c r="AM44" s="105"/>
      <c r="AN44" s="204">
        <f t="shared" si="28"/>
        <v>0</v>
      </c>
      <c r="AO44" s="106"/>
      <c r="AP44" s="106"/>
      <c r="AQ44" s="106"/>
      <c r="AR44" s="105"/>
      <c r="AS44" s="204">
        <f t="shared" si="29"/>
        <v>0</v>
      </c>
      <c r="AT44" s="106"/>
      <c r="AU44" s="106"/>
      <c r="AV44" s="106"/>
      <c r="AW44" s="105"/>
      <c r="AX44" s="204">
        <f t="shared" si="30"/>
        <v>0</v>
      </c>
      <c r="AY44" s="106"/>
      <c r="AZ44" s="106"/>
      <c r="BA44" s="106"/>
      <c r="BB44" s="105"/>
      <c r="BC44" s="204">
        <f t="shared" si="31"/>
        <v>0</v>
      </c>
      <c r="BD44" s="106"/>
      <c r="BE44" s="106"/>
      <c r="BF44" s="106"/>
      <c r="BG44" s="103"/>
      <c r="BH44" s="204">
        <f t="shared" si="32"/>
        <v>0</v>
      </c>
      <c r="BI44" s="106"/>
      <c r="BJ44" s="106"/>
      <c r="BK44" s="106"/>
      <c r="BL44" s="103"/>
    </row>
    <row r="45" spans="1:64" ht="15.95" customHeight="1">
      <c r="A45" s="132" t="s">
        <v>333</v>
      </c>
      <c r="B45" s="114" t="s">
        <v>137</v>
      </c>
      <c r="C45" s="100"/>
      <c r="D45" s="101"/>
      <c r="E45" s="102"/>
      <c r="F45" s="102"/>
      <c r="G45" s="103"/>
      <c r="H45" s="104"/>
      <c r="I45" s="167">
        <f>H45*30</f>
        <v>0</v>
      </c>
      <c r="J45" s="168">
        <f t="shared" ca="1" si="17"/>
        <v>0</v>
      </c>
      <c r="K45" s="168">
        <f t="shared" ca="1" si="18"/>
        <v>0</v>
      </c>
      <c r="L45" s="168">
        <f t="shared" ca="1" si="19"/>
        <v>0</v>
      </c>
      <c r="M45" s="168">
        <f t="shared" ca="1" si="20"/>
        <v>0</v>
      </c>
      <c r="N45" s="172">
        <f>I45-J45</f>
        <v>0</v>
      </c>
      <c r="O45" s="204">
        <f t="shared" si="23"/>
        <v>0</v>
      </c>
      <c r="P45" s="106"/>
      <c r="Q45" s="106"/>
      <c r="R45" s="106"/>
      <c r="S45" s="105"/>
      <c r="T45" s="204">
        <f t="shared" si="24"/>
        <v>0</v>
      </c>
      <c r="U45" s="106"/>
      <c r="V45" s="106"/>
      <c r="W45" s="106"/>
      <c r="X45" s="105"/>
      <c r="Y45" s="204">
        <f t="shared" si="25"/>
        <v>0</v>
      </c>
      <c r="Z45" s="106"/>
      <c r="AA45" s="106"/>
      <c r="AB45" s="106"/>
      <c r="AC45" s="105"/>
      <c r="AD45" s="204">
        <f t="shared" si="26"/>
        <v>0</v>
      </c>
      <c r="AE45" s="106"/>
      <c r="AF45" s="106"/>
      <c r="AG45" s="106"/>
      <c r="AH45" s="105"/>
      <c r="AI45" s="204">
        <f t="shared" si="27"/>
        <v>0</v>
      </c>
      <c r="AJ45" s="106"/>
      <c r="AK45" s="106"/>
      <c r="AL45" s="106"/>
      <c r="AM45" s="105"/>
      <c r="AN45" s="204">
        <f t="shared" si="28"/>
        <v>0</v>
      </c>
      <c r="AO45" s="106"/>
      <c r="AP45" s="106"/>
      <c r="AQ45" s="106"/>
      <c r="AR45" s="105"/>
      <c r="AS45" s="204">
        <f t="shared" si="29"/>
        <v>0</v>
      </c>
      <c r="AT45" s="106"/>
      <c r="AU45" s="106"/>
      <c r="AV45" s="106"/>
      <c r="AW45" s="105"/>
      <c r="AX45" s="204">
        <f t="shared" si="30"/>
        <v>0</v>
      </c>
      <c r="AY45" s="106"/>
      <c r="AZ45" s="106"/>
      <c r="BA45" s="106"/>
      <c r="BB45" s="105"/>
      <c r="BC45" s="204">
        <f t="shared" si="31"/>
        <v>0</v>
      </c>
      <c r="BD45" s="106"/>
      <c r="BE45" s="106"/>
      <c r="BF45" s="106"/>
      <c r="BG45" s="103"/>
      <c r="BH45" s="204">
        <f t="shared" si="32"/>
        <v>0</v>
      </c>
      <c r="BI45" s="106"/>
      <c r="BJ45" s="106"/>
      <c r="BK45" s="106"/>
      <c r="BL45" s="103"/>
    </row>
    <row r="46" spans="1:64" ht="15.95" customHeight="1">
      <c r="A46" s="132" t="s">
        <v>334</v>
      </c>
      <c r="B46" s="114" t="s">
        <v>138</v>
      </c>
      <c r="C46" s="100"/>
      <c r="D46" s="101"/>
      <c r="E46" s="102"/>
      <c r="F46" s="102"/>
      <c r="G46" s="103"/>
      <c r="H46" s="104"/>
      <c r="I46" s="167">
        <f>H46*30</f>
        <v>0</v>
      </c>
      <c r="J46" s="168">
        <f t="shared" ca="1" si="17"/>
        <v>0</v>
      </c>
      <c r="K46" s="168">
        <f t="shared" ca="1" si="18"/>
        <v>0</v>
      </c>
      <c r="L46" s="168">
        <f t="shared" ca="1" si="19"/>
        <v>0</v>
      </c>
      <c r="M46" s="168">
        <f t="shared" ca="1" si="20"/>
        <v>0</v>
      </c>
      <c r="N46" s="172">
        <f>I46-J46</f>
        <v>0</v>
      </c>
      <c r="O46" s="204">
        <f t="shared" si="23"/>
        <v>0</v>
      </c>
      <c r="P46" s="106"/>
      <c r="Q46" s="106"/>
      <c r="R46" s="106"/>
      <c r="S46" s="105"/>
      <c r="T46" s="204">
        <f t="shared" si="24"/>
        <v>0</v>
      </c>
      <c r="U46" s="106"/>
      <c r="V46" s="106"/>
      <c r="W46" s="106"/>
      <c r="X46" s="105"/>
      <c r="Y46" s="204">
        <f t="shared" si="25"/>
        <v>0</v>
      </c>
      <c r="Z46" s="106"/>
      <c r="AA46" s="106"/>
      <c r="AB46" s="106"/>
      <c r="AC46" s="105"/>
      <c r="AD46" s="204">
        <f t="shared" si="26"/>
        <v>0</v>
      </c>
      <c r="AE46" s="106"/>
      <c r="AF46" s="106"/>
      <c r="AG46" s="106"/>
      <c r="AH46" s="105"/>
      <c r="AI46" s="204">
        <f t="shared" si="27"/>
        <v>0</v>
      </c>
      <c r="AJ46" s="106"/>
      <c r="AK46" s="106"/>
      <c r="AL46" s="106"/>
      <c r="AM46" s="105"/>
      <c r="AN46" s="204">
        <f t="shared" si="28"/>
        <v>0</v>
      </c>
      <c r="AO46" s="106"/>
      <c r="AP46" s="106"/>
      <c r="AQ46" s="106"/>
      <c r="AR46" s="105"/>
      <c r="AS46" s="204">
        <f t="shared" si="29"/>
        <v>0</v>
      </c>
      <c r="AT46" s="106"/>
      <c r="AU46" s="106"/>
      <c r="AV46" s="106"/>
      <c r="AW46" s="105"/>
      <c r="AX46" s="204">
        <f t="shared" si="30"/>
        <v>0</v>
      </c>
      <c r="AY46" s="106"/>
      <c r="AZ46" s="106"/>
      <c r="BA46" s="106"/>
      <c r="BB46" s="105"/>
      <c r="BC46" s="204">
        <f t="shared" si="31"/>
        <v>0</v>
      </c>
      <c r="BD46" s="106"/>
      <c r="BE46" s="106"/>
      <c r="BF46" s="106"/>
      <c r="BG46" s="103"/>
      <c r="BH46" s="204">
        <f t="shared" si="32"/>
        <v>0</v>
      </c>
      <c r="BI46" s="106"/>
      <c r="BJ46" s="106"/>
      <c r="BK46" s="106"/>
      <c r="BL46" s="103"/>
    </row>
    <row r="47" spans="1:64" ht="15.95" customHeight="1">
      <c r="A47" s="132" t="s">
        <v>335</v>
      </c>
      <c r="B47" s="114" t="s">
        <v>138</v>
      </c>
      <c r="C47" s="100"/>
      <c r="D47" s="101"/>
      <c r="E47" s="102"/>
      <c r="F47" s="102"/>
      <c r="G47" s="103"/>
      <c r="H47" s="104"/>
      <c r="I47" s="167">
        <f>H47*30</f>
        <v>0</v>
      </c>
      <c r="J47" s="168">
        <f t="shared" ca="1" si="17"/>
        <v>0</v>
      </c>
      <c r="K47" s="168">
        <f t="shared" ca="1" si="18"/>
        <v>0</v>
      </c>
      <c r="L47" s="168">
        <f t="shared" ca="1" si="19"/>
        <v>0</v>
      </c>
      <c r="M47" s="168">
        <f t="shared" ca="1" si="20"/>
        <v>0</v>
      </c>
      <c r="N47" s="172">
        <f>I47-J47</f>
        <v>0</v>
      </c>
      <c r="O47" s="204">
        <f t="shared" si="23"/>
        <v>0</v>
      </c>
      <c r="P47" s="106"/>
      <c r="Q47" s="106"/>
      <c r="R47" s="106"/>
      <c r="S47" s="105"/>
      <c r="T47" s="204">
        <f t="shared" si="24"/>
        <v>0</v>
      </c>
      <c r="U47" s="106"/>
      <c r="V47" s="106"/>
      <c r="W47" s="106"/>
      <c r="X47" s="105"/>
      <c r="Y47" s="204">
        <f t="shared" si="25"/>
        <v>0</v>
      </c>
      <c r="Z47" s="106"/>
      <c r="AA47" s="106"/>
      <c r="AB47" s="106"/>
      <c r="AC47" s="105"/>
      <c r="AD47" s="204">
        <f t="shared" si="26"/>
        <v>0</v>
      </c>
      <c r="AE47" s="106"/>
      <c r="AF47" s="106"/>
      <c r="AG47" s="106"/>
      <c r="AH47" s="105"/>
      <c r="AI47" s="204">
        <f t="shared" si="27"/>
        <v>0</v>
      </c>
      <c r="AJ47" s="106"/>
      <c r="AK47" s="106"/>
      <c r="AL47" s="106"/>
      <c r="AM47" s="105"/>
      <c r="AN47" s="204">
        <f t="shared" si="28"/>
        <v>0</v>
      </c>
      <c r="AO47" s="106"/>
      <c r="AP47" s="106"/>
      <c r="AQ47" s="106"/>
      <c r="AR47" s="105"/>
      <c r="AS47" s="204">
        <f t="shared" si="29"/>
        <v>0</v>
      </c>
      <c r="AT47" s="106"/>
      <c r="AU47" s="106"/>
      <c r="AV47" s="106"/>
      <c r="AW47" s="105"/>
      <c r="AX47" s="204">
        <f t="shared" si="30"/>
        <v>0</v>
      </c>
      <c r="AY47" s="106"/>
      <c r="AZ47" s="106"/>
      <c r="BA47" s="106"/>
      <c r="BB47" s="105"/>
      <c r="BC47" s="204">
        <f t="shared" si="31"/>
        <v>0</v>
      </c>
      <c r="BD47" s="106"/>
      <c r="BE47" s="106"/>
      <c r="BF47" s="106"/>
      <c r="BG47" s="103"/>
      <c r="BH47" s="204">
        <f t="shared" si="32"/>
        <v>0</v>
      </c>
      <c r="BI47" s="106"/>
      <c r="BJ47" s="106"/>
      <c r="BK47" s="106"/>
      <c r="BL47" s="103"/>
    </row>
    <row r="48" spans="1:64" ht="15.95" customHeight="1">
      <c r="A48" s="132" t="s">
        <v>349</v>
      </c>
      <c r="B48" s="114" t="s">
        <v>139</v>
      </c>
      <c r="C48" s="100"/>
      <c r="D48" s="101"/>
      <c r="E48" s="102"/>
      <c r="F48" s="102"/>
      <c r="G48" s="103"/>
      <c r="H48" s="104"/>
      <c r="I48" s="167">
        <f t="shared" si="33"/>
        <v>0</v>
      </c>
      <c r="J48" s="168">
        <f t="shared" ca="1" si="17"/>
        <v>0</v>
      </c>
      <c r="K48" s="168">
        <f t="shared" ca="1" si="18"/>
        <v>0</v>
      </c>
      <c r="L48" s="168">
        <f t="shared" ca="1" si="19"/>
        <v>0</v>
      </c>
      <c r="M48" s="168">
        <f t="shared" ca="1" si="20"/>
        <v>0</v>
      </c>
      <c r="N48" s="172">
        <f t="shared" si="34"/>
        <v>0</v>
      </c>
      <c r="O48" s="204">
        <f t="shared" si="23"/>
        <v>0</v>
      </c>
      <c r="P48" s="106"/>
      <c r="Q48" s="106"/>
      <c r="R48" s="106"/>
      <c r="S48" s="105"/>
      <c r="T48" s="204">
        <f t="shared" si="24"/>
        <v>0</v>
      </c>
      <c r="U48" s="106"/>
      <c r="V48" s="106"/>
      <c r="W48" s="106"/>
      <c r="X48" s="105"/>
      <c r="Y48" s="204">
        <f t="shared" si="25"/>
        <v>0</v>
      </c>
      <c r="Z48" s="106"/>
      <c r="AA48" s="106"/>
      <c r="AB48" s="106"/>
      <c r="AC48" s="105"/>
      <c r="AD48" s="204">
        <f t="shared" si="26"/>
        <v>0</v>
      </c>
      <c r="AE48" s="106"/>
      <c r="AF48" s="106"/>
      <c r="AG48" s="106"/>
      <c r="AH48" s="105"/>
      <c r="AI48" s="204">
        <f t="shared" si="27"/>
        <v>0</v>
      </c>
      <c r="AJ48" s="106"/>
      <c r="AK48" s="106"/>
      <c r="AL48" s="106"/>
      <c r="AM48" s="105"/>
      <c r="AN48" s="204">
        <f t="shared" si="28"/>
        <v>0</v>
      </c>
      <c r="AO48" s="106"/>
      <c r="AP48" s="106"/>
      <c r="AQ48" s="106"/>
      <c r="AR48" s="105"/>
      <c r="AS48" s="204">
        <f t="shared" si="29"/>
        <v>0</v>
      </c>
      <c r="AT48" s="106"/>
      <c r="AU48" s="106"/>
      <c r="AV48" s="106"/>
      <c r="AW48" s="105"/>
      <c r="AX48" s="204">
        <f t="shared" si="30"/>
        <v>0</v>
      </c>
      <c r="AY48" s="106"/>
      <c r="AZ48" s="106"/>
      <c r="BA48" s="106"/>
      <c r="BB48" s="105"/>
      <c r="BC48" s="204">
        <f t="shared" si="31"/>
        <v>0</v>
      </c>
      <c r="BD48" s="106"/>
      <c r="BE48" s="106"/>
      <c r="BF48" s="106"/>
      <c r="BG48" s="103"/>
      <c r="BH48" s="204">
        <f t="shared" si="32"/>
        <v>0</v>
      </c>
      <c r="BI48" s="106"/>
      <c r="BJ48" s="106"/>
      <c r="BK48" s="106"/>
      <c r="BL48" s="103"/>
    </row>
    <row r="49" spans="1:86" ht="15.95" customHeight="1">
      <c r="A49" s="132" t="s">
        <v>350</v>
      </c>
      <c r="B49" s="115" t="s">
        <v>140</v>
      </c>
      <c r="C49" s="108"/>
      <c r="D49" s="109"/>
      <c r="E49" s="110"/>
      <c r="F49" s="110"/>
      <c r="G49" s="111"/>
      <c r="H49" s="112"/>
      <c r="I49" s="169">
        <f t="shared" si="33"/>
        <v>0</v>
      </c>
      <c r="J49" s="168">
        <f t="shared" ca="1" si="17"/>
        <v>0</v>
      </c>
      <c r="K49" s="168">
        <f t="shared" ca="1" si="18"/>
        <v>0</v>
      </c>
      <c r="L49" s="168">
        <f t="shared" ca="1" si="19"/>
        <v>0</v>
      </c>
      <c r="M49" s="168">
        <f t="shared" ca="1" si="20"/>
        <v>0</v>
      </c>
      <c r="N49" s="173">
        <f t="shared" si="34"/>
        <v>0</v>
      </c>
      <c r="O49" s="204">
        <f t="shared" si="23"/>
        <v>0</v>
      </c>
      <c r="P49" s="194"/>
      <c r="Q49" s="194"/>
      <c r="R49" s="194"/>
      <c r="S49" s="113"/>
      <c r="T49" s="204">
        <f t="shared" si="24"/>
        <v>0</v>
      </c>
      <c r="U49" s="194"/>
      <c r="V49" s="194"/>
      <c r="W49" s="194"/>
      <c r="X49" s="113"/>
      <c r="Y49" s="204">
        <f t="shared" si="25"/>
        <v>0</v>
      </c>
      <c r="Z49" s="194"/>
      <c r="AA49" s="194"/>
      <c r="AB49" s="194"/>
      <c r="AC49" s="113"/>
      <c r="AD49" s="204">
        <f t="shared" si="26"/>
        <v>0</v>
      </c>
      <c r="AE49" s="194"/>
      <c r="AF49" s="194"/>
      <c r="AG49" s="194"/>
      <c r="AH49" s="113"/>
      <c r="AI49" s="204">
        <f t="shared" si="27"/>
        <v>0</v>
      </c>
      <c r="AJ49" s="194"/>
      <c r="AK49" s="194"/>
      <c r="AL49" s="194"/>
      <c r="AM49" s="113"/>
      <c r="AN49" s="204">
        <f t="shared" si="28"/>
        <v>0</v>
      </c>
      <c r="AO49" s="194"/>
      <c r="AP49" s="194"/>
      <c r="AQ49" s="194"/>
      <c r="AR49" s="113"/>
      <c r="AS49" s="204">
        <f t="shared" si="29"/>
        <v>0</v>
      </c>
      <c r="AT49" s="194"/>
      <c r="AU49" s="194"/>
      <c r="AV49" s="194"/>
      <c r="AW49" s="113"/>
      <c r="AX49" s="204">
        <f t="shared" si="30"/>
        <v>0</v>
      </c>
      <c r="AY49" s="194"/>
      <c r="AZ49" s="194"/>
      <c r="BA49" s="194"/>
      <c r="BB49" s="113"/>
      <c r="BC49" s="204">
        <f t="shared" si="31"/>
        <v>0</v>
      </c>
      <c r="BD49" s="194"/>
      <c r="BE49" s="194"/>
      <c r="BF49" s="194"/>
      <c r="BG49" s="111"/>
      <c r="BH49" s="204">
        <f t="shared" si="32"/>
        <v>0</v>
      </c>
      <c r="BI49" s="194"/>
      <c r="BJ49" s="194"/>
      <c r="BK49" s="194"/>
      <c r="BL49" s="111"/>
    </row>
    <row r="50" spans="1:86" ht="15.95" customHeight="1">
      <c r="A50" s="561" t="s">
        <v>131</v>
      </c>
      <c r="B50" s="562"/>
      <c r="C50" s="562"/>
      <c r="D50" s="562"/>
      <c r="E50" s="562"/>
      <c r="F50" s="562"/>
      <c r="G50" s="563"/>
      <c r="H50" s="176">
        <f t="shared" ref="H50:N50" si="35">SUM(H27:H28)</f>
        <v>0</v>
      </c>
      <c r="I50" s="167">
        <f t="shared" si="35"/>
        <v>0</v>
      </c>
      <c r="J50" s="168">
        <f t="shared" si="35"/>
        <v>0</v>
      </c>
      <c r="K50" s="168">
        <f t="shared" si="35"/>
        <v>0</v>
      </c>
      <c r="L50" s="168">
        <f t="shared" si="35"/>
        <v>0</v>
      </c>
      <c r="M50" s="168">
        <f t="shared" si="35"/>
        <v>0</v>
      </c>
      <c r="N50" s="170">
        <f t="shared" si="35"/>
        <v>0</v>
      </c>
      <c r="O50" s="201">
        <f>SUM(O27:O49)</f>
        <v>0</v>
      </c>
      <c r="P50" s="195"/>
      <c r="Q50" s="195"/>
      <c r="R50" s="195"/>
      <c r="S50" s="170">
        <f>SUM(S27:S49)</f>
        <v>0</v>
      </c>
      <c r="T50" s="171">
        <f>SUM(T27:T49)</f>
        <v>0</v>
      </c>
      <c r="U50" s="195"/>
      <c r="V50" s="195"/>
      <c r="W50" s="195"/>
      <c r="X50" s="170">
        <f>SUM(X27:X49)</f>
        <v>0</v>
      </c>
      <c r="Y50" s="171">
        <f>SUM(Y27:Y49)</f>
        <v>0</v>
      </c>
      <c r="Z50" s="195"/>
      <c r="AA50" s="195"/>
      <c r="AB50" s="195"/>
      <c r="AC50" s="170">
        <f>SUM(AC27:AC49)</f>
        <v>0</v>
      </c>
      <c r="AD50" s="171">
        <f>SUM(AD27:AD49)</f>
        <v>0</v>
      </c>
      <c r="AE50" s="195"/>
      <c r="AF50" s="195"/>
      <c r="AG50" s="195"/>
      <c r="AH50" s="170">
        <f>SUM(AH27:AH49)</f>
        <v>0</v>
      </c>
      <c r="AI50" s="171">
        <f>SUM(AI27:AI49)</f>
        <v>0</v>
      </c>
      <c r="AJ50" s="195"/>
      <c r="AK50" s="195"/>
      <c r="AL50" s="195"/>
      <c r="AM50" s="170">
        <f>SUM(AM27:AM49)</f>
        <v>0</v>
      </c>
      <c r="AN50" s="171">
        <f>SUM(AN27:AN49)</f>
        <v>0</v>
      </c>
      <c r="AO50" s="195"/>
      <c r="AP50" s="195"/>
      <c r="AQ50" s="195"/>
      <c r="AR50" s="170">
        <f>SUM(AR27:AR49)</f>
        <v>0</v>
      </c>
      <c r="AS50" s="171">
        <f>SUM(AS27:AS49)</f>
        <v>0</v>
      </c>
      <c r="AT50" s="195"/>
      <c r="AU50" s="195"/>
      <c r="AV50" s="195"/>
      <c r="AW50" s="170">
        <f>SUM(AW27:AW49)</f>
        <v>0</v>
      </c>
      <c r="AX50" s="171">
        <f>SUM(AX27:AX49)</f>
        <v>0</v>
      </c>
      <c r="AY50" s="195"/>
      <c r="AZ50" s="195"/>
      <c r="BA50" s="195"/>
      <c r="BB50" s="170">
        <f>SUM(BB27:BB49)</f>
        <v>0</v>
      </c>
      <c r="BC50" s="171">
        <f>SUM(BC27:BC49)</f>
        <v>0</v>
      </c>
      <c r="BD50" s="195"/>
      <c r="BE50" s="195"/>
      <c r="BF50" s="195"/>
      <c r="BG50" s="170">
        <f>SUM(BG27:BG49)</f>
        <v>0</v>
      </c>
      <c r="BH50" s="171">
        <f>SUM(BH27:BH49)</f>
        <v>0</v>
      </c>
      <c r="BI50" s="195"/>
      <c r="BJ50" s="195"/>
      <c r="BK50" s="195"/>
      <c r="BL50" s="170">
        <f>SUM(BL27:BL49)</f>
        <v>0</v>
      </c>
    </row>
    <row r="51" spans="1:86" ht="15.95" customHeight="1" thickBot="1">
      <c r="A51" s="550" t="s">
        <v>135</v>
      </c>
      <c r="B51" s="551"/>
      <c r="C51" s="551"/>
      <c r="D51" s="551"/>
      <c r="E51" s="551"/>
      <c r="F51" s="551"/>
      <c r="G51" s="552"/>
      <c r="H51" s="177">
        <f t="shared" ref="H51:O51" si="36">H25+H50</f>
        <v>0</v>
      </c>
      <c r="I51" s="174">
        <f t="shared" si="36"/>
        <v>0</v>
      </c>
      <c r="J51" s="175">
        <f t="shared" si="36"/>
        <v>0</v>
      </c>
      <c r="K51" s="175">
        <f t="shared" si="36"/>
        <v>0</v>
      </c>
      <c r="L51" s="175">
        <f t="shared" si="36"/>
        <v>0</v>
      </c>
      <c r="M51" s="175">
        <f t="shared" si="36"/>
        <v>0</v>
      </c>
      <c r="N51" s="178">
        <f t="shared" si="36"/>
        <v>0</v>
      </c>
      <c r="O51" s="202">
        <f t="shared" si="36"/>
        <v>0</v>
      </c>
      <c r="P51" s="196"/>
      <c r="Q51" s="196"/>
      <c r="R51" s="196"/>
      <c r="S51" s="178">
        <f>S25+S50</f>
        <v>0</v>
      </c>
      <c r="T51" s="203">
        <f>T25+T50</f>
        <v>0</v>
      </c>
      <c r="U51" s="196"/>
      <c r="V51" s="196"/>
      <c r="W51" s="196"/>
      <c r="X51" s="178">
        <f>X25+X50</f>
        <v>0</v>
      </c>
      <c r="Y51" s="203">
        <f>Y25+Y50</f>
        <v>0</v>
      </c>
      <c r="Z51" s="196"/>
      <c r="AA51" s="196"/>
      <c r="AB51" s="196"/>
      <c r="AC51" s="178">
        <f>AC25+AC50</f>
        <v>0</v>
      </c>
      <c r="AD51" s="203">
        <f>AD25+AD50</f>
        <v>0</v>
      </c>
      <c r="AE51" s="196"/>
      <c r="AF51" s="196"/>
      <c r="AG51" s="196"/>
      <c r="AH51" s="178">
        <f>AH25+AH50</f>
        <v>0</v>
      </c>
      <c r="AI51" s="203">
        <f>AI25+AI50</f>
        <v>0</v>
      </c>
      <c r="AJ51" s="196"/>
      <c r="AK51" s="196"/>
      <c r="AL51" s="196"/>
      <c r="AM51" s="178">
        <f>AM25+AM50</f>
        <v>0</v>
      </c>
      <c r="AN51" s="203">
        <f>AN25+AN50</f>
        <v>0</v>
      </c>
      <c r="AO51" s="196"/>
      <c r="AP51" s="196"/>
      <c r="AQ51" s="196"/>
      <c r="AR51" s="178">
        <f>AR25+AR50</f>
        <v>0</v>
      </c>
      <c r="AS51" s="203">
        <f>AS25+AS50</f>
        <v>0</v>
      </c>
      <c r="AT51" s="196"/>
      <c r="AU51" s="196"/>
      <c r="AV51" s="196"/>
      <c r="AW51" s="178">
        <f>AW25+AW50</f>
        <v>0</v>
      </c>
      <c r="AX51" s="203">
        <f>AX25+AX50</f>
        <v>0</v>
      </c>
      <c r="AY51" s="196"/>
      <c r="AZ51" s="196"/>
      <c r="BA51" s="196"/>
      <c r="BB51" s="178">
        <f>BB25+BB50</f>
        <v>0</v>
      </c>
      <c r="BC51" s="203">
        <f>BC25+BC50</f>
        <v>0</v>
      </c>
      <c r="BD51" s="196"/>
      <c r="BE51" s="196"/>
      <c r="BF51" s="196"/>
      <c r="BG51" s="178">
        <f>BG25+BG50</f>
        <v>0</v>
      </c>
      <c r="BH51" s="203">
        <f>BH25+BH50</f>
        <v>0</v>
      </c>
      <c r="BI51" s="196"/>
      <c r="BJ51" s="196"/>
      <c r="BK51" s="196"/>
      <c r="BL51" s="178">
        <f>BL25+BL50</f>
        <v>0</v>
      </c>
    </row>
    <row r="52" spans="1:86" ht="15.95" customHeight="1">
      <c r="A52" s="553" t="s">
        <v>136</v>
      </c>
      <c r="B52" s="554"/>
      <c r="C52" s="554"/>
      <c r="D52" s="554"/>
      <c r="E52" s="554"/>
      <c r="F52" s="554"/>
      <c r="G52" s="554"/>
      <c r="H52" s="554"/>
      <c r="I52" s="554"/>
      <c r="J52" s="554"/>
      <c r="K52" s="554"/>
      <c r="L52" s="554"/>
      <c r="M52" s="554"/>
      <c r="N52" s="554"/>
      <c r="O52" s="554"/>
      <c r="P52" s="554"/>
      <c r="Q52" s="554"/>
      <c r="R52" s="554"/>
      <c r="S52" s="554"/>
      <c r="T52" s="554"/>
      <c r="U52" s="554"/>
      <c r="V52" s="554"/>
      <c r="W52" s="554"/>
      <c r="X52" s="554"/>
      <c r="Y52" s="554"/>
      <c r="Z52" s="554"/>
      <c r="AA52" s="554"/>
      <c r="AB52" s="554"/>
      <c r="AC52" s="554"/>
      <c r="AD52" s="554"/>
      <c r="AE52" s="554"/>
      <c r="AF52" s="554"/>
      <c r="AG52" s="554"/>
      <c r="AH52" s="554"/>
      <c r="AI52" s="554"/>
      <c r="AJ52" s="554"/>
      <c r="AK52" s="554"/>
      <c r="AL52" s="554"/>
      <c r="AM52" s="554"/>
      <c r="AN52" s="554"/>
      <c r="AO52" s="554"/>
      <c r="AP52" s="554"/>
      <c r="AQ52" s="554"/>
      <c r="AR52" s="554"/>
      <c r="AS52" s="554"/>
      <c r="AT52" s="554"/>
      <c r="AU52" s="554"/>
      <c r="AV52" s="554"/>
      <c r="AW52" s="554"/>
      <c r="AX52" s="554"/>
      <c r="AY52" s="554"/>
      <c r="AZ52" s="554"/>
      <c r="BA52" s="554"/>
      <c r="BB52" s="554"/>
      <c r="BC52" s="554"/>
      <c r="BD52" s="554"/>
      <c r="BE52" s="554"/>
      <c r="BF52" s="554"/>
      <c r="BG52" s="554"/>
      <c r="BH52" s="554"/>
      <c r="BI52" s="554"/>
      <c r="BJ52" s="554"/>
      <c r="BK52" s="554"/>
      <c r="BL52" s="555"/>
    </row>
    <row r="53" spans="1:86" ht="15.95" customHeight="1">
      <c r="A53" s="536" t="s">
        <v>133</v>
      </c>
      <c r="B53" s="537"/>
      <c r="C53" s="537"/>
      <c r="D53" s="537"/>
      <c r="E53" s="537"/>
      <c r="F53" s="537"/>
      <c r="G53" s="537"/>
      <c r="H53" s="537"/>
      <c r="I53" s="537"/>
      <c r="J53" s="537"/>
      <c r="K53" s="537"/>
      <c r="L53" s="537"/>
      <c r="M53" s="537"/>
      <c r="N53" s="537"/>
      <c r="O53" s="537"/>
      <c r="P53" s="537"/>
      <c r="Q53" s="537"/>
      <c r="R53" s="537"/>
      <c r="S53" s="537"/>
      <c r="T53" s="537"/>
      <c r="U53" s="537"/>
      <c r="V53" s="537"/>
      <c r="W53" s="537"/>
      <c r="X53" s="537"/>
      <c r="Y53" s="537"/>
      <c r="Z53" s="537"/>
      <c r="AA53" s="537"/>
      <c r="AB53" s="537"/>
      <c r="AC53" s="537"/>
      <c r="AD53" s="537"/>
      <c r="AE53" s="537"/>
      <c r="AF53" s="537"/>
      <c r="AG53" s="537"/>
      <c r="AH53" s="537"/>
      <c r="AI53" s="537"/>
      <c r="AJ53" s="537"/>
      <c r="AK53" s="537"/>
      <c r="AL53" s="537"/>
      <c r="AM53" s="537"/>
      <c r="AN53" s="537"/>
      <c r="AO53" s="537"/>
      <c r="AP53" s="537"/>
      <c r="AQ53" s="537"/>
      <c r="AR53" s="537"/>
      <c r="AS53" s="537"/>
      <c r="AT53" s="537"/>
      <c r="AU53" s="537"/>
      <c r="AV53" s="537"/>
      <c r="AW53" s="537"/>
      <c r="AX53" s="537"/>
      <c r="AY53" s="537"/>
      <c r="AZ53" s="537"/>
      <c r="BA53" s="537"/>
      <c r="BB53" s="537"/>
      <c r="BC53" s="537"/>
      <c r="BD53" s="537"/>
      <c r="BE53" s="537"/>
      <c r="BF53" s="537"/>
      <c r="BG53" s="537"/>
      <c r="BH53" s="537"/>
      <c r="BI53" s="537"/>
      <c r="BJ53" s="537"/>
      <c r="BK53" s="537"/>
      <c r="BL53" s="538"/>
      <c r="BW53" s="9">
        <v>16</v>
      </c>
      <c r="CE53" s="98">
        <v>32</v>
      </c>
      <c r="CF53" s="9" t="s">
        <v>39</v>
      </c>
      <c r="CH53" s="9" t="str">
        <f>IF(S54+X54+AC54+AH54+AM54+AR54+AW54+BB54=H54," ",S54+X54+AC54+AH54+AM54+AR54+AW54+BB54-H54)</f>
        <v xml:space="preserve"> </v>
      </c>
    </row>
    <row r="54" spans="1:86" ht="15.95" customHeight="1">
      <c r="A54" s="132" t="s">
        <v>106</v>
      </c>
      <c r="B54" s="114" t="s">
        <v>194</v>
      </c>
      <c r="C54" s="116"/>
      <c r="D54" s="117"/>
      <c r="E54" s="118"/>
      <c r="F54" s="118"/>
      <c r="G54" s="119"/>
      <c r="H54" s="104"/>
      <c r="I54" s="167">
        <f>H54*30</f>
        <v>0</v>
      </c>
      <c r="J54" s="168">
        <f t="shared" ref="J54:J72" ca="1" si="37">IF(Т_РВО="Перший бакалаврський",IF(Т_ФН="денна",O54*$S$2+T54*$X$2+Y54*$AC$2+AD54*$AH$2+AI54*$AM$2+AN54*$AR$2+AS54*$AW$2+AX54*$BB$2+BC54*$BG$2+BH54*$BL$2,O54+T54+Y54+AD54+AI54+AN54+AS54+AX54+BC54+BH54),IF(Т_ФН="денна",O54*$S$2+T54*$X$2+Y54*$AC$2,O54+T54+Y54))</f>
        <v>0</v>
      </c>
      <c r="K54" s="168">
        <f t="shared" ref="K54:K72" ca="1" si="38">IF(Т_РВО="Перший бакалаврський",IF(Т_ФН="денна",P54*$S$2+U54*$X$2+Z54*$AC$2+AE54*$AH$2+AJ54*$AM$2+AO54*$AR$2+AT54*$AW$2+AY54*$BB$2+BD54*$BG$2+BI54*$BL$2,P54+U54+Z54+AE54+AJ54+AO54+AT54+AY54+BD54+BI54),IF(Т_ФН="денна",P54*$S$2+U54*$X$2+Z54*$AC$2,P54+U54+Z54))</f>
        <v>0</v>
      </c>
      <c r="L54" s="168">
        <f t="shared" ref="L54:L72" ca="1" si="39">IF(Т_РВО="Перший бакалаврський",IF(Т_ФН="денна",Q54*$S$2+V54*$X$2+AA54*$AC$2+AF54*$AH$2+AK54*$AM$2+AP54*$AR$2+AU54*$AW$2+AZ54*$BB$2+BE54*$BG$2+BJ54*$BL$2,Q54+V54+AA54+AF54+AK54+AP54+AU54+AZ54+BE54+BJ54),IF(Т_ФН="денна",Q54*$S$2+V54*$X$2+AA54*$AC$2,Q54+V54+AA54))</f>
        <v>0</v>
      </c>
      <c r="M54" s="168">
        <f t="shared" ref="M54:M72" ca="1" si="40">IF(Т_РВО="Перший бакалаврський",IF(Т_ФН="денна",R54*$S$2+W54*$X$2+AB54*$AC$2+AG54*$AH$2+AL54*$AM$2+AQ54*$AR$2+AV54*$AW$2+BA54*$BB$2+BF54*$BG$2+BK54*$BL$2,R54+W54+AB54+AG54+AL54+AQ54+AV54+BA54+BF54+BK54),IF(Т_ФН="денна",R54*$S$2+W54*$X$2+AB54*$AC$2,R54+W54+AB54))</f>
        <v>0</v>
      </c>
      <c r="N54" s="172">
        <f>I54-J54</f>
        <v>0</v>
      </c>
      <c r="O54" s="204">
        <f t="shared" ref="O54:O72" si="41">P54+Q54+R54</f>
        <v>0</v>
      </c>
      <c r="P54" s="106"/>
      <c r="Q54" s="106"/>
      <c r="R54" s="106"/>
      <c r="S54" s="105"/>
      <c r="T54" s="204">
        <f t="shared" ref="T54:T72" si="42">U54+V54+W54</f>
        <v>0</v>
      </c>
      <c r="U54" s="197"/>
      <c r="V54" s="197"/>
      <c r="W54" s="197"/>
      <c r="X54" s="121"/>
      <c r="Y54" s="204">
        <f t="shared" ref="Y54:Y72" si="43">Z54+AA54+AB54</f>
        <v>0</v>
      </c>
      <c r="Z54" s="106"/>
      <c r="AA54" s="106"/>
      <c r="AB54" s="106"/>
      <c r="AC54" s="105"/>
      <c r="AD54" s="204">
        <f t="shared" ref="AD54:AD72" si="44">AE54+AF54+AG54</f>
        <v>0</v>
      </c>
      <c r="AE54" s="197"/>
      <c r="AF54" s="197"/>
      <c r="AG54" s="197"/>
      <c r="AH54" s="121"/>
      <c r="AI54" s="204">
        <f t="shared" ref="AI54:AI72" si="45">AJ54+AK54+AL54</f>
        <v>0</v>
      </c>
      <c r="AJ54" s="197"/>
      <c r="AK54" s="197"/>
      <c r="AL54" s="197"/>
      <c r="AM54" s="204">
        <f t="shared" ref="AM54:AM72" si="46">AN54+AO54+AP54</f>
        <v>0</v>
      </c>
      <c r="AN54" s="120"/>
      <c r="AO54" s="197"/>
      <c r="AP54" s="197"/>
      <c r="AQ54" s="197"/>
      <c r="AR54" s="121"/>
      <c r="AS54" s="204">
        <f t="shared" ref="AS54:AS72" si="47">AT54+AU54+AV54</f>
        <v>0</v>
      </c>
      <c r="AT54" s="197"/>
      <c r="AU54" s="197"/>
      <c r="AV54" s="197"/>
      <c r="AW54" s="121"/>
      <c r="AX54" s="204">
        <f t="shared" ref="AX54:AX72" si="48">AY54+AZ54+BA54</f>
        <v>0</v>
      </c>
      <c r="AY54" s="197"/>
      <c r="AZ54" s="197"/>
      <c r="BA54" s="197"/>
      <c r="BB54" s="121"/>
      <c r="BC54" s="204">
        <f t="shared" ref="BC54:BC72" si="49">BD54+BE54+BF54</f>
        <v>0</v>
      </c>
      <c r="BD54" s="197"/>
      <c r="BE54" s="197"/>
      <c r="BF54" s="197"/>
      <c r="BG54" s="122"/>
      <c r="BH54" s="204">
        <f t="shared" ref="BH54:BH72" si="50">BI54+BJ54+BK54</f>
        <v>0</v>
      </c>
      <c r="BI54" s="197"/>
      <c r="BJ54" s="197"/>
      <c r="BK54" s="197"/>
      <c r="BL54" s="103"/>
      <c r="BX54" s="9">
        <v>16</v>
      </c>
      <c r="CE54" s="98">
        <v>32</v>
      </c>
      <c r="CF54" s="9" t="s">
        <v>39</v>
      </c>
      <c r="CH54" s="9" t="str">
        <f>IF(S72+X72+AC72+AH72+AM72+AR72+AW72+BB72=H72," ",S72+X72+AC72+AH72+AM72+AR72+AW72+BB72-H72)</f>
        <v xml:space="preserve"> </v>
      </c>
    </row>
    <row r="55" spans="1:86" ht="15.95" customHeight="1">
      <c r="A55" s="132" t="s">
        <v>107</v>
      </c>
      <c r="B55" s="114" t="s">
        <v>336</v>
      </c>
      <c r="C55" s="116"/>
      <c r="D55" s="117"/>
      <c r="E55" s="118"/>
      <c r="F55" s="118"/>
      <c r="G55" s="119"/>
      <c r="H55" s="104"/>
      <c r="I55" s="167">
        <f t="shared" ref="I55:I70" si="51">H55*30</f>
        <v>0</v>
      </c>
      <c r="J55" s="168">
        <f t="shared" ca="1" si="37"/>
        <v>0</v>
      </c>
      <c r="K55" s="168">
        <f t="shared" ca="1" si="38"/>
        <v>0</v>
      </c>
      <c r="L55" s="168">
        <f t="shared" ca="1" si="39"/>
        <v>0</v>
      </c>
      <c r="M55" s="168">
        <f t="shared" ca="1" si="40"/>
        <v>0</v>
      </c>
      <c r="N55" s="172">
        <f t="shared" ref="N55:N70" si="52">I55-J55</f>
        <v>0</v>
      </c>
      <c r="O55" s="204">
        <f t="shared" si="41"/>
        <v>0</v>
      </c>
      <c r="P55" s="106"/>
      <c r="Q55" s="106"/>
      <c r="R55" s="106"/>
      <c r="S55" s="105"/>
      <c r="T55" s="204">
        <f t="shared" si="42"/>
        <v>0</v>
      </c>
      <c r="U55" s="197"/>
      <c r="V55" s="197"/>
      <c r="W55" s="197"/>
      <c r="X55" s="121"/>
      <c r="Y55" s="204">
        <f t="shared" si="43"/>
        <v>0</v>
      </c>
      <c r="Z55" s="194"/>
      <c r="AA55" s="194"/>
      <c r="AB55" s="194"/>
      <c r="AC55" s="113"/>
      <c r="AD55" s="204">
        <f t="shared" si="44"/>
        <v>0</v>
      </c>
      <c r="AE55" s="197"/>
      <c r="AF55" s="197"/>
      <c r="AG55" s="197"/>
      <c r="AH55" s="121"/>
      <c r="AI55" s="204">
        <f t="shared" si="45"/>
        <v>0</v>
      </c>
      <c r="AJ55" s="197"/>
      <c r="AK55" s="197"/>
      <c r="AL55" s="197"/>
      <c r="AM55" s="204">
        <f t="shared" si="46"/>
        <v>0</v>
      </c>
      <c r="AN55" s="120"/>
      <c r="AO55" s="197"/>
      <c r="AP55" s="197"/>
      <c r="AQ55" s="197"/>
      <c r="AR55" s="121"/>
      <c r="AS55" s="204">
        <f t="shared" si="47"/>
        <v>0</v>
      </c>
      <c r="AT55" s="197"/>
      <c r="AU55" s="197"/>
      <c r="AV55" s="197"/>
      <c r="AW55" s="121"/>
      <c r="AX55" s="204">
        <f t="shared" si="48"/>
        <v>0</v>
      </c>
      <c r="AY55" s="197"/>
      <c r="AZ55" s="197"/>
      <c r="BA55" s="197"/>
      <c r="BB55" s="121"/>
      <c r="BC55" s="204">
        <f t="shared" si="49"/>
        <v>0</v>
      </c>
      <c r="BD55" s="197"/>
      <c r="BE55" s="197"/>
      <c r="BF55" s="197"/>
      <c r="BG55" s="122"/>
      <c r="BH55" s="204">
        <f t="shared" si="50"/>
        <v>0</v>
      </c>
      <c r="BI55" s="197"/>
      <c r="BJ55" s="197"/>
      <c r="BK55" s="197"/>
      <c r="BL55" s="103"/>
    </row>
    <row r="56" spans="1:86" ht="15.95" customHeight="1">
      <c r="A56" s="132" t="s">
        <v>240</v>
      </c>
      <c r="B56" s="114" t="s">
        <v>337</v>
      </c>
      <c r="C56" s="116"/>
      <c r="D56" s="117"/>
      <c r="E56" s="118"/>
      <c r="F56" s="118"/>
      <c r="G56" s="119"/>
      <c r="H56" s="104"/>
      <c r="I56" s="167">
        <f t="shared" si="51"/>
        <v>0</v>
      </c>
      <c r="J56" s="168">
        <f t="shared" ca="1" si="37"/>
        <v>0</v>
      </c>
      <c r="K56" s="168">
        <f t="shared" ca="1" si="38"/>
        <v>0</v>
      </c>
      <c r="L56" s="168">
        <f t="shared" ca="1" si="39"/>
        <v>0</v>
      </c>
      <c r="M56" s="168">
        <f t="shared" ca="1" si="40"/>
        <v>0</v>
      </c>
      <c r="N56" s="172">
        <f t="shared" si="52"/>
        <v>0</v>
      </c>
      <c r="O56" s="204">
        <f t="shared" si="41"/>
        <v>0</v>
      </c>
      <c r="P56" s="106"/>
      <c r="Q56" s="106"/>
      <c r="R56" s="106"/>
      <c r="S56" s="105"/>
      <c r="T56" s="204">
        <f t="shared" si="42"/>
        <v>0</v>
      </c>
      <c r="U56" s="197"/>
      <c r="V56" s="197"/>
      <c r="W56" s="197"/>
      <c r="X56" s="121"/>
      <c r="Y56" s="204">
        <f t="shared" si="43"/>
        <v>0</v>
      </c>
      <c r="Z56" s="194"/>
      <c r="AA56" s="194"/>
      <c r="AB56" s="194"/>
      <c r="AC56" s="113"/>
      <c r="AD56" s="204">
        <f t="shared" si="44"/>
        <v>0</v>
      </c>
      <c r="AE56" s="197"/>
      <c r="AF56" s="197"/>
      <c r="AG56" s="197"/>
      <c r="AH56" s="121"/>
      <c r="AI56" s="204">
        <f t="shared" si="45"/>
        <v>0</v>
      </c>
      <c r="AJ56" s="197"/>
      <c r="AK56" s="197"/>
      <c r="AL56" s="197"/>
      <c r="AM56" s="204">
        <f t="shared" si="46"/>
        <v>0</v>
      </c>
      <c r="AN56" s="120"/>
      <c r="AO56" s="197"/>
      <c r="AP56" s="197"/>
      <c r="AQ56" s="197"/>
      <c r="AR56" s="121"/>
      <c r="AS56" s="204">
        <f t="shared" si="47"/>
        <v>0</v>
      </c>
      <c r="AT56" s="197"/>
      <c r="AU56" s="197"/>
      <c r="AV56" s="197"/>
      <c r="AW56" s="121"/>
      <c r="AX56" s="204">
        <f t="shared" si="48"/>
        <v>0</v>
      </c>
      <c r="AY56" s="197"/>
      <c r="AZ56" s="197"/>
      <c r="BA56" s="197"/>
      <c r="BB56" s="121"/>
      <c r="BC56" s="204">
        <f t="shared" si="49"/>
        <v>0</v>
      </c>
      <c r="BD56" s="197"/>
      <c r="BE56" s="197"/>
      <c r="BF56" s="197"/>
      <c r="BG56" s="122"/>
      <c r="BH56" s="204">
        <f t="shared" si="50"/>
        <v>0</v>
      </c>
      <c r="BI56" s="197"/>
      <c r="BJ56" s="197"/>
      <c r="BK56" s="197"/>
      <c r="BL56" s="103"/>
    </row>
    <row r="57" spans="1:86" ht="15.95" customHeight="1">
      <c r="A57" s="132" t="s">
        <v>241</v>
      </c>
      <c r="B57" s="114" t="s">
        <v>338</v>
      </c>
      <c r="C57" s="116"/>
      <c r="D57" s="117"/>
      <c r="E57" s="118"/>
      <c r="F57" s="118"/>
      <c r="G57" s="119"/>
      <c r="H57" s="104"/>
      <c r="I57" s="167">
        <f t="shared" si="51"/>
        <v>0</v>
      </c>
      <c r="J57" s="168">
        <f t="shared" ca="1" si="37"/>
        <v>0</v>
      </c>
      <c r="K57" s="168">
        <f t="shared" ca="1" si="38"/>
        <v>0</v>
      </c>
      <c r="L57" s="168">
        <f t="shared" ca="1" si="39"/>
        <v>0</v>
      </c>
      <c r="M57" s="168">
        <f t="shared" ca="1" si="40"/>
        <v>0</v>
      </c>
      <c r="N57" s="172">
        <f t="shared" si="52"/>
        <v>0</v>
      </c>
      <c r="O57" s="204">
        <f t="shared" si="41"/>
        <v>0</v>
      </c>
      <c r="P57" s="106"/>
      <c r="Q57" s="106"/>
      <c r="R57" s="106"/>
      <c r="S57" s="105"/>
      <c r="T57" s="204">
        <f t="shared" si="42"/>
        <v>0</v>
      </c>
      <c r="U57" s="197"/>
      <c r="V57" s="197"/>
      <c r="W57" s="197"/>
      <c r="X57" s="121"/>
      <c r="Y57" s="204">
        <f t="shared" si="43"/>
        <v>0</v>
      </c>
      <c r="Z57" s="194"/>
      <c r="AA57" s="194"/>
      <c r="AB57" s="194"/>
      <c r="AC57" s="113"/>
      <c r="AD57" s="204">
        <f t="shared" si="44"/>
        <v>0</v>
      </c>
      <c r="AE57" s="197"/>
      <c r="AF57" s="197"/>
      <c r="AG57" s="197"/>
      <c r="AH57" s="121"/>
      <c r="AI57" s="204">
        <f t="shared" si="45"/>
        <v>0</v>
      </c>
      <c r="AJ57" s="197"/>
      <c r="AK57" s="197"/>
      <c r="AL57" s="197"/>
      <c r="AM57" s="204">
        <f t="shared" si="46"/>
        <v>0</v>
      </c>
      <c r="AN57" s="120"/>
      <c r="AO57" s="197"/>
      <c r="AP57" s="197"/>
      <c r="AQ57" s="197"/>
      <c r="AR57" s="121"/>
      <c r="AS57" s="204">
        <f t="shared" si="47"/>
        <v>0</v>
      </c>
      <c r="AT57" s="197"/>
      <c r="AU57" s="197"/>
      <c r="AV57" s="197"/>
      <c r="AW57" s="121"/>
      <c r="AX57" s="204">
        <f t="shared" si="48"/>
        <v>0</v>
      </c>
      <c r="AY57" s="197"/>
      <c r="AZ57" s="197"/>
      <c r="BA57" s="197"/>
      <c r="BB57" s="121"/>
      <c r="BC57" s="204">
        <f t="shared" si="49"/>
        <v>0</v>
      </c>
      <c r="BD57" s="197"/>
      <c r="BE57" s="197"/>
      <c r="BF57" s="197"/>
      <c r="BG57" s="122"/>
      <c r="BH57" s="204">
        <f t="shared" si="50"/>
        <v>0</v>
      </c>
      <c r="BI57" s="197"/>
      <c r="BJ57" s="197"/>
      <c r="BK57" s="197"/>
      <c r="BL57" s="103"/>
    </row>
    <row r="58" spans="1:86" ht="15.95" customHeight="1">
      <c r="A58" s="132" t="s">
        <v>242</v>
      </c>
      <c r="B58" s="114" t="s">
        <v>339</v>
      </c>
      <c r="C58" s="116"/>
      <c r="D58" s="117"/>
      <c r="E58" s="118"/>
      <c r="F58" s="118"/>
      <c r="G58" s="119"/>
      <c r="H58" s="104"/>
      <c r="I58" s="167">
        <f t="shared" si="51"/>
        <v>0</v>
      </c>
      <c r="J58" s="168">
        <f t="shared" ca="1" si="37"/>
        <v>0</v>
      </c>
      <c r="K58" s="168">
        <f t="shared" ca="1" si="38"/>
        <v>0</v>
      </c>
      <c r="L58" s="168">
        <f t="shared" ca="1" si="39"/>
        <v>0</v>
      </c>
      <c r="M58" s="168">
        <f t="shared" ca="1" si="40"/>
        <v>0</v>
      </c>
      <c r="N58" s="172">
        <f t="shared" si="52"/>
        <v>0</v>
      </c>
      <c r="O58" s="204">
        <f t="shared" si="41"/>
        <v>0</v>
      </c>
      <c r="P58" s="106"/>
      <c r="Q58" s="106"/>
      <c r="R58" s="106"/>
      <c r="S58" s="105"/>
      <c r="T58" s="204">
        <f t="shared" si="42"/>
        <v>0</v>
      </c>
      <c r="U58" s="197"/>
      <c r="V58" s="197"/>
      <c r="W58" s="197"/>
      <c r="X58" s="121"/>
      <c r="Y58" s="204">
        <f t="shared" si="43"/>
        <v>0</v>
      </c>
      <c r="Z58" s="194"/>
      <c r="AA58" s="194"/>
      <c r="AB58" s="194"/>
      <c r="AC58" s="113"/>
      <c r="AD58" s="204">
        <f t="shared" si="44"/>
        <v>0</v>
      </c>
      <c r="AE58" s="197"/>
      <c r="AF58" s="197"/>
      <c r="AG58" s="197"/>
      <c r="AH58" s="121"/>
      <c r="AI58" s="204">
        <f t="shared" si="45"/>
        <v>0</v>
      </c>
      <c r="AJ58" s="197"/>
      <c r="AK58" s="197"/>
      <c r="AL58" s="197"/>
      <c r="AM58" s="204">
        <f t="shared" si="46"/>
        <v>0</v>
      </c>
      <c r="AN58" s="120"/>
      <c r="AO58" s="197"/>
      <c r="AP58" s="197"/>
      <c r="AQ58" s="197"/>
      <c r="AR58" s="121"/>
      <c r="AS58" s="204">
        <f t="shared" si="47"/>
        <v>0</v>
      </c>
      <c r="AT58" s="197"/>
      <c r="AU58" s="197"/>
      <c r="AV58" s="197"/>
      <c r="AW58" s="121"/>
      <c r="AX58" s="204">
        <f t="shared" si="48"/>
        <v>0</v>
      </c>
      <c r="AY58" s="197"/>
      <c r="AZ58" s="197"/>
      <c r="BA58" s="197"/>
      <c r="BB58" s="121"/>
      <c r="BC58" s="204">
        <f t="shared" si="49"/>
        <v>0</v>
      </c>
      <c r="BD58" s="197"/>
      <c r="BE58" s="197"/>
      <c r="BF58" s="197"/>
      <c r="BG58" s="122"/>
      <c r="BH58" s="204">
        <f t="shared" si="50"/>
        <v>0</v>
      </c>
      <c r="BI58" s="197"/>
      <c r="BJ58" s="197"/>
      <c r="BK58" s="197"/>
      <c r="BL58" s="103"/>
    </row>
    <row r="59" spans="1:86" ht="15.95" customHeight="1">
      <c r="A59" s="132" t="s">
        <v>243</v>
      </c>
      <c r="B59" s="114" t="s">
        <v>340</v>
      </c>
      <c r="C59" s="116"/>
      <c r="D59" s="117"/>
      <c r="E59" s="118"/>
      <c r="F59" s="118"/>
      <c r="G59" s="119"/>
      <c r="H59" s="104"/>
      <c r="I59" s="167">
        <f t="shared" si="51"/>
        <v>0</v>
      </c>
      <c r="J59" s="168">
        <f t="shared" ca="1" si="37"/>
        <v>0</v>
      </c>
      <c r="K59" s="168">
        <f t="shared" ca="1" si="38"/>
        <v>0</v>
      </c>
      <c r="L59" s="168">
        <f t="shared" ca="1" si="39"/>
        <v>0</v>
      </c>
      <c r="M59" s="168">
        <f t="shared" ca="1" si="40"/>
        <v>0</v>
      </c>
      <c r="N59" s="172">
        <f t="shared" si="52"/>
        <v>0</v>
      </c>
      <c r="O59" s="204">
        <f t="shared" si="41"/>
        <v>0</v>
      </c>
      <c r="P59" s="106"/>
      <c r="Q59" s="106"/>
      <c r="R59" s="106"/>
      <c r="S59" s="105"/>
      <c r="T59" s="204">
        <f t="shared" si="42"/>
        <v>0</v>
      </c>
      <c r="U59" s="197"/>
      <c r="V59" s="197"/>
      <c r="W59" s="197"/>
      <c r="X59" s="121"/>
      <c r="Y59" s="204">
        <f t="shared" si="43"/>
        <v>0</v>
      </c>
      <c r="Z59" s="194"/>
      <c r="AA59" s="194"/>
      <c r="AB59" s="194"/>
      <c r="AC59" s="113"/>
      <c r="AD59" s="204">
        <f t="shared" si="44"/>
        <v>0</v>
      </c>
      <c r="AE59" s="197"/>
      <c r="AF59" s="197"/>
      <c r="AG59" s="197"/>
      <c r="AH59" s="121"/>
      <c r="AI59" s="204">
        <f t="shared" si="45"/>
        <v>0</v>
      </c>
      <c r="AJ59" s="197"/>
      <c r="AK59" s="197"/>
      <c r="AL59" s="197"/>
      <c r="AM59" s="204">
        <f t="shared" si="46"/>
        <v>0</v>
      </c>
      <c r="AN59" s="120"/>
      <c r="AO59" s="197"/>
      <c r="AP59" s="197"/>
      <c r="AQ59" s="197"/>
      <c r="AR59" s="121"/>
      <c r="AS59" s="204">
        <f t="shared" si="47"/>
        <v>0</v>
      </c>
      <c r="AT59" s="197"/>
      <c r="AU59" s="197"/>
      <c r="AV59" s="197"/>
      <c r="AW59" s="121"/>
      <c r="AX59" s="204">
        <f t="shared" si="48"/>
        <v>0</v>
      </c>
      <c r="AY59" s="197"/>
      <c r="AZ59" s="197"/>
      <c r="BA59" s="197"/>
      <c r="BB59" s="121"/>
      <c r="BC59" s="204">
        <f t="shared" si="49"/>
        <v>0</v>
      </c>
      <c r="BD59" s="197"/>
      <c r="BE59" s="197"/>
      <c r="BF59" s="197"/>
      <c r="BG59" s="122"/>
      <c r="BH59" s="204">
        <f t="shared" si="50"/>
        <v>0</v>
      </c>
      <c r="BI59" s="197"/>
      <c r="BJ59" s="197"/>
      <c r="BK59" s="197"/>
      <c r="BL59" s="103"/>
    </row>
    <row r="60" spans="1:86" ht="15.95" customHeight="1">
      <c r="A60" s="132" t="s">
        <v>244</v>
      </c>
      <c r="B60" s="114" t="s">
        <v>341</v>
      </c>
      <c r="C60" s="116"/>
      <c r="D60" s="117"/>
      <c r="E60" s="118"/>
      <c r="F60" s="118"/>
      <c r="G60" s="119"/>
      <c r="H60" s="104"/>
      <c r="I60" s="167">
        <f t="shared" si="51"/>
        <v>0</v>
      </c>
      <c r="J60" s="168">
        <f t="shared" ca="1" si="37"/>
        <v>0</v>
      </c>
      <c r="K60" s="168">
        <f t="shared" ca="1" si="38"/>
        <v>0</v>
      </c>
      <c r="L60" s="168">
        <f t="shared" ca="1" si="39"/>
        <v>0</v>
      </c>
      <c r="M60" s="168">
        <f t="shared" ca="1" si="40"/>
        <v>0</v>
      </c>
      <c r="N60" s="172">
        <f t="shared" si="52"/>
        <v>0</v>
      </c>
      <c r="O60" s="204">
        <f t="shared" si="41"/>
        <v>0</v>
      </c>
      <c r="P60" s="106"/>
      <c r="Q60" s="106"/>
      <c r="R60" s="106"/>
      <c r="S60" s="105"/>
      <c r="T60" s="204">
        <f t="shared" si="42"/>
        <v>0</v>
      </c>
      <c r="U60" s="197"/>
      <c r="V60" s="197"/>
      <c r="W60" s="197"/>
      <c r="X60" s="121"/>
      <c r="Y60" s="204">
        <f t="shared" si="43"/>
        <v>0</v>
      </c>
      <c r="Z60" s="194"/>
      <c r="AA60" s="194"/>
      <c r="AB60" s="194"/>
      <c r="AC60" s="113"/>
      <c r="AD60" s="204">
        <f t="shared" si="44"/>
        <v>0</v>
      </c>
      <c r="AE60" s="197"/>
      <c r="AF60" s="197"/>
      <c r="AG60" s="197"/>
      <c r="AH60" s="121"/>
      <c r="AI60" s="204">
        <f t="shared" si="45"/>
        <v>0</v>
      </c>
      <c r="AJ60" s="197"/>
      <c r="AK60" s="197"/>
      <c r="AL60" s="197"/>
      <c r="AM60" s="204">
        <f t="shared" si="46"/>
        <v>0</v>
      </c>
      <c r="AN60" s="120"/>
      <c r="AO60" s="197"/>
      <c r="AP60" s="197"/>
      <c r="AQ60" s="197"/>
      <c r="AR60" s="121"/>
      <c r="AS60" s="204">
        <f t="shared" si="47"/>
        <v>0</v>
      </c>
      <c r="AT60" s="197"/>
      <c r="AU60" s="197"/>
      <c r="AV60" s="197"/>
      <c r="AW60" s="121"/>
      <c r="AX60" s="204">
        <f t="shared" si="48"/>
        <v>0</v>
      </c>
      <c r="AY60" s="197"/>
      <c r="AZ60" s="197"/>
      <c r="BA60" s="197"/>
      <c r="BB60" s="121"/>
      <c r="BC60" s="204">
        <f t="shared" si="49"/>
        <v>0</v>
      </c>
      <c r="BD60" s="197"/>
      <c r="BE60" s="197"/>
      <c r="BF60" s="197"/>
      <c r="BG60" s="122"/>
      <c r="BH60" s="204">
        <f t="shared" si="50"/>
        <v>0</v>
      </c>
      <c r="BI60" s="197"/>
      <c r="BJ60" s="197"/>
      <c r="BK60" s="197"/>
      <c r="BL60" s="103"/>
    </row>
    <row r="61" spans="1:86" ht="15.95" customHeight="1">
      <c r="A61" s="132" t="s">
        <v>245</v>
      </c>
      <c r="B61" s="114" t="s">
        <v>342</v>
      </c>
      <c r="C61" s="116"/>
      <c r="D61" s="117"/>
      <c r="E61" s="118"/>
      <c r="F61" s="118"/>
      <c r="G61" s="119"/>
      <c r="H61" s="104"/>
      <c r="I61" s="167">
        <f t="shared" si="51"/>
        <v>0</v>
      </c>
      <c r="J61" s="168">
        <f t="shared" ca="1" si="37"/>
        <v>0</v>
      </c>
      <c r="K61" s="168">
        <f t="shared" ca="1" si="38"/>
        <v>0</v>
      </c>
      <c r="L61" s="168">
        <f t="shared" ca="1" si="39"/>
        <v>0</v>
      </c>
      <c r="M61" s="168">
        <f t="shared" ca="1" si="40"/>
        <v>0</v>
      </c>
      <c r="N61" s="172">
        <f t="shared" si="52"/>
        <v>0</v>
      </c>
      <c r="O61" s="204">
        <f t="shared" si="41"/>
        <v>0</v>
      </c>
      <c r="P61" s="106"/>
      <c r="Q61" s="106"/>
      <c r="R61" s="106"/>
      <c r="S61" s="105"/>
      <c r="T61" s="204">
        <f t="shared" si="42"/>
        <v>0</v>
      </c>
      <c r="U61" s="197"/>
      <c r="V61" s="197"/>
      <c r="W61" s="197"/>
      <c r="X61" s="121"/>
      <c r="Y61" s="204">
        <f t="shared" si="43"/>
        <v>0</v>
      </c>
      <c r="Z61" s="194"/>
      <c r="AA61" s="194"/>
      <c r="AB61" s="194"/>
      <c r="AC61" s="113"/>
      <c r="AD61" s="204">
        <f t="shared" si="44"/>
        <v>0</v>
      </c>
      <c r="AE61" s="197"/>
      <c r="AF61" s="197"/>
      <c r="AG61" s="197"/>
      <c r="AH61" s="121"/>
      <c r="AI61" s="204">
        <f t="shared" si="45"/>
        <v>0</v>
      </c>
      <c r="AJ61" s="197"/>
      <c r="AK61" s="197"/>
      <c r="AL61" s="197"/>
      <c r="AM61" s="204">
        <f t="shared" si="46"/>
        <v>0</v>
      </c>
      <c r="AN61" s="120"/>
      <c r="AO61" s="197"/>
      <c r="AP61" s="197"/>
      <c r="AQ61" s="197"/>
      <c r="AR61" s="121"/>
      <c r="AS61" s="204">
        <f t="shared" si="47"/>
        <v>0</v>
      </c>
      <c r="AT61" s="197"/>
      <c r="AU61" s="197"/>
      <c r="AV61" s="197"/>
      <c r="AW61" s="121"/>
      <c r="AX61" s="204">
        <f t="shared" si="48"/>
        <v>0</v>
      </c>
      <c r="AY61" s="197"/>
      <c r="AZ61" s="197"/>
      <c r="BA61" s="197"/>
      <c r="BB61" s="121"/>
      <c r="BC61" s="204">
        <f t="shared" si="49"/>
        <v>0</v>
      </c>
      <c r="BD61" s="197"/>
      <c r="BE61" s="197"/>
      <c r="BF61" s="197"/>
      <c r="BG61" s="122"/>
      <c r="BH61" s="204">
        <f t="shared" si="50"/>
        <v>0</v>
      </c>
      <c r="BI61" s="197"/>
      <c r="BJ61" s="197"/>
      <c r="BK61" s="197"/>
      <c r="BL61" s="103"/>
    </row>
    <row r="62" spans="1:86" ht="15.95" customHeight="1">
      <c r="A62" s="132" t="s">
        <v>246</v>
      </c>
      <c r="B62" s="114" t="s">
        <v>343</v>
      </c>
      <c r="C62" s="116"/>
      <c r="D62" s="117"/>
      <c r="E62" s="118"/>
      <c r="F62" s="118"/>
      <c r="G62" s="119"/>
      <c r="H62" s="104"/>
      <c r="I62" s="167">
        <f t="shared" si="51"/>
        <v>0</v>
      </c>
      <c r="J62" s="168">
        <f t="shared" ca="1" si="37"/>
        <v>0</v>
      </c>
      <c r="K62" s="168">
        <f t="shared" ca="1" si="38"/>
        <v>0</v>
      </c>
      <c r="L62" s="168">
        <f t="shared" ca="1" si="39"/>
        <v>0</v>
      </c>
      <c r="M62" s="168">
        <f t="shared" ca="1" si="40"/>
        <v>0</v>
      </c>
      <c r="N62" s="172">
        <f t="shared" si="52"/>
        <v>0</v>
      </c>
      <c r="O62" s="204">
        <f t="shared" si="41"/>
        <v>0</v>
      </c>
      <c r="P62" s="106"/>
      <c r="Q62" s="106"/>
      <c r="R62" s="106"/>
      <c r="S62" s="105"/>
      <c r="T62" s="204">
        <f t="shared" si="42"/>
        <v>0</v>
      </c>
      <c r="U62" s="197"/>
      <c r="V62" s="197"/>
      <c r="W62" s="197"/>
      <c r="X62" s="121"/>
      <c r="Y62" s="204">
        <f t="shared" si="43"/>
        <v>0</v>
      </c>
      <c r="Z62" s="194"/>
      <c r="AA62" s="194"/>
      <c r="AB62" s="194"/>
      <c r="AC62" s="113"/>
      <c r="AD62" s="204">
        <f t="shared" si="44"/>
        <v>0</v>
      </c>
      <c r="AE62" s="197"/>
      <c r="AF62" s="197"/>
      <c r="AG62" s="197"/>
      <c r="AH62" s="121"/>
      <c r="AI62" s="204">
        <f t="shared" si="45"/>
        <v>0</v>
      </c>
      <c r="AJ62" s="197"/>
      <c r="AK62" s="197"/>
      <c r="AL62" s="197"/>
      <c r="AM62" s="204">
        <f t="shared" si="46"/>
        <v>0</v>
      </c>
      <c r="AN62" s="120"/>
      <c r="AO62" s="197"/>
      <c r="AP62" s="197"/>
      <c r="AQ62" s="197"/>
      <c r="AR62" s="121"/>
      <c r="AS62" s="204">
        <f t="shared" si="47"/>
        <v>0</v>
      </c>
      <c r="AT62" s="197"/>
      <c r="AU62" s="197"/>
      <c r="AV62" s="197"/>
      <c r="AW62" s="121"/>
      <c r="AX62" s="204">
        <f t="shared" si="48"/>
        <v>0</v>
      </c>
      <c r="AY62" s="197"/>
      <c r="AZ62" s="197"/>
      <c r="BA62" s="197"/>
      <c r="BB62" s="121"/>
      <c r="BC62" s="204">
        <f t="shared" si="49"/>
        <v>0</v>
      </c>
      <c r="BD62" s="197"/>
      <c r="BE62" s="197"/>
      <c r="BF62" s="197"/>
      <c r="BG62" s="122"/>
      <c r="BH62" s="204">
        <f t="shared" si="50"/>
        <v>0</v>
      </c>
      <c r="BI62" s="197"/>
      <c r="BJ62" s="197"/>
      <c r="BK62" s="197"/>
      <c r="BL62" s="103"/>
    </row>
    <row r="63" spans="1:86" ht="15.95" customHeight="1">
      <c r="A63" s="132" t="s">
        <v>247</v>
      </c>
      <c r="B63" s="114" t="s">
        <v>344</v>
      </c>
      <c r="C63" s="116"/>
      <c r="D63" s="117"/>
      <c r="E63" s="118"/>
      <c r="F63" s="118"/>
      <c r="G63" s="119"/>
      <c r="H63" s="104"/>
      <c r="I63" s="167">
        <f t="shared" si="51"/>
        <v>0</v>
      </c>
      <c r="J63" s="168">
        <f t="shared" ca="1" si="37"/>
        <v>0</v>
      </c>
      <c r="K63" s="168">
        <f t="shared" ca="1" si="38"/>
        <v>0</v>
      </c>
      <c r="L63" s="168">
        <f t="shared" ca="1" si="39"/>
        <v>0</v>
      </c>
      <c r="M63" s="168">
        <f t="shared" ca="1" si="40"/>
        <v>0</v>
      </c>
      <c r="N63" s="172">
        <f t="shared" si="52"/>
        <v>0</v>
      </c>
      <c r="O63" s="204">
        <f t="shared" si="41"/>
        <v>0</v>
      </c>
      <c r="P63" s="106"/>
      <c r="Q63" s="106"/>
      <c r="R63" s="106"/>
      <c r="S63" s="105"/>
      <c r="T63" s="204">
        <f t="shared" si="42"/>
        <v>0</v>
      </c>
      <c r="U63" s="197"/>
      <c r="V63" s="197"/>
      <c r="W63" s="197"/>
      <c r="X63" s="121"/>
      <c r="Y63" s="204">
        <f t="shared" si="43"/>
        <v>0</v>
      </c>
      <c r="Z63" s="194"/>
      <c r="AA63" s="194"/>
      <c r="AB63" s="194"/>
      <c r="AC63" s="113"/>
      <c r="AD63" s="204">
        <f t="shared" si="44"/>
        <v>0</v>
      </c>
      <c r="AE63" s="197"/>
      <c r="AF63" s="197"/>
      <c r="AG63" s="197"/>
      <c r="AH63" s="121"/>
      <c r="AI63" s="204">
        <f t="shared" si="45"/>
        <v>0</v>
      </c>
      <c r="AJ63" s="197"/>
      <c r="AK63" s="197"/>
      <c r="AL63" s="197"/>
      <c r="AM63" s="204">
        <f t="shared" si="46"/>
        <v>0</v>
      </c>
      <c r="AN63" s="120"/>
      <c r="AO63" s="197"/>
      <c r="AP63" s="197"/>
      <c r="AQ63" s="197"/>
      <c r="AR63" s="121"/>
      <c r="AS63" s="204">
        <f t="shared" si="47"/>
        <v>0</v>
      </c>
      <c r="AT63" s="197"/>
      <c r="AU63" s="197"/>
      <c r="AV63" s="197"/>
      <c r="AW63" s="121"/>
      <c r="AX63" s="204">
        <f t="shared" si="48"/>
        <v>0</v>
      </c>
      <c r="AY63" s="197"/>
      <c r="AZ63" s="197"/>
      <c r="BA63" s="197"/>
      <c r="BB63" s="121"/>
      <c r="BC63" s="204">
        <f t="shared" si="49"/>
        <v>0</v>
      </c>
      <c r="BD63" s="197"/>
      <c r="BE63" s="197"/>
      <c r="BF63" s="197"/>
      <c r="BG63" s="122"/>
      <c r="BH63" s="204">
        <f t="shared" si="50"/>
        <v>0</v>
      </c>
      <c r="BI63" s="197"/>
      <c r="BJ63" s="197"/>
      <c r="BK63" s="197"/>
      <c r="BL63" s="103"/>
    </row>
    <row r="64" spans="1:86" ht="15.95" customHeight="1">
      <c r="A64" s="132" t="s">
        <v>248</v>
      </c>
      <c r="B64" s="114" t="s">
        <v>345</v>
      </c>
      <c r="C64" s="116"/>
      <c r="D64" s="117"/>
      <c r="E64" s="118"/>
      <c r="F64" s="118"/>
      <c r="G64" s="119"/>
      <c r="H64" s="104"/>
      <c r="I64" s="167">
        <f t="shared" si="51"/>
        <v>0</v>
      </c>
      <c r="J64" s="168">
        <f t="shared" ca="1" si="37"/>
        <v>0</v>
      </c>
      <c r="K64" s="168">
        <f t="shared" ca="1" si="38"/>
        <v>0</v>
      </c>
      <c r="L64" s="168">
        <f t="shared" ca="1" si="39"/>
        <v>0</v>
      </c>
      <c r="M64" s="168">
        <f t="shared" ca="1" si="40"/>
        <v>0</v>
      </c>
      <c r="N64" s="172">
        <f t="shared" si="52"/>
        <v>0</v>
      </c>
      <c r="O64" s="204">
        <f t="shared" si="41"/>
        <v>0</v>
      </c>
      <c r="P64" s="106"/>
      <c r="Q64" s="106"/>
      <c r="R64" s="106"/>
      <c r="S64" s="105"/>
      <c r="T64" s="204">
        <f t="shared" si="42"/>
        <v>0</v>
      </c>
      <c r="U64" s="197"/>
      <c r="V64" s="197"/>
      <c r="W64" s="197"/>
      <c r="X64" s="121"/>
      <c r="Y64" s="204">
        <f t="shared" si="43"/>
        <v>0</v>
      </c>
      <c r="Z64" s="194"/>
      <c r="AA64" s="194"/>
      <c r="AB64" s="194"/>
      <c r="AC64" s="113"/>
      <c r="AD64" s="204">
        <f t="shared" si="44"/>
        <v>0</v>
      </c>
      <c r="AE64" s="197"/>
      <c r="AF64" s="197"/>
      <c r="AG64" s="197"/>
      <c r="AH64" s="121"/>
      <c r="AI64" s="204">
        <f t="shared" si="45"/>
        <v>0</v>
      </c>
      <c r="AJ64" s="197"/>
      <c r="AK64" s="197"/>
      <c r="AL64" s="197"/>
      <c r="AM64" s="204">
        <f t="shared" si="46"/>
        <v>0</v>
      </c>
      <c r="AN64" s="120"/>
      <c r="AO64" s="197"/>
      <c r="AP64" s="197"/>
      <c r="AQ64" s="197"/>
      <c r="AR64" s="121"/>
      <c r="AS64" s="204">
        <f t="shared" si="47"/>
        <v>0</v>
      </c>
      <c r="AT64" s="197"/>
      <c r="AU64" s="197"/>
      <c r="AV64" s="197"/>
      <c r="AW64" s="121"/>
      <c r="AX64" s="204">
        <f t="shared" si="48"/>
        <v>0</v>
      </c>
      <c r="AY64" s="197"/>
      <c r="AZ64" s="197"/>
      <c r="BA64" s="197"/>
      <c r="BB64" s="121"/>
      <c r="BC64" s="204">
        <f t="shared" si="49"/>
        <v>0</v>
      </c>
      <c r="BD64" s="197"/>
      <c r="BE64" s="197"/>
      <c r="BF64" s="197"/>
      <c r="BG64" s="122"/>
      <c r="BH64" s="204">
        <f t="shared" si="50"/>
        <v>0</v>
      </c>
      <c r="BI64" s="197"/>
      <c r="BJ64" s="197"/>
      <c r="BK64" s="197"/>
      <c r="BL64" s="103"/>
    </row>
    <row r="65" spans="1:86" ht="15.95" customHeight="1">
      <c r="A65" s="132" t="s">
        <v>249</v>
      </c>
      <c r="B65" s="114" t="s">
        <v>346</v>
      </c>
      <c r="C65" s="116"/>
      <c r="D65" s="117"/>
      <c r="E65" s="118"/>
      <c r="F65" s="118"/>
      <c r="G65" s="119"/>
      <c r="H65" s="104"/>
      <c r="I65" s="167">
        <f t="shared" si="51"/>
        <v>0</v>
      </c>
      <c r="J65" s="168">
        <f t="shared" ca="1" si="37"/>
        <v>0</v>
      </c>
      <c r="K65" s="168">
        <f t="shared" ca="1" si="38"/>
        <v>0</v>
      </c>
      <c r="L65" s="168">
        <f t="shared" ca="1" si="39"/>
        <v>0</v>
      </c>
      <c r="M65" s="168">
        <f t="shared" ca="1" si="40"/>
        <v>0</v>
      </c>
      <c r="N65" s="172">
        <f t="shared" si="52"/>
        <v>0</v>
      </c>
      <c r="O65" s="204">
        <f t="shared" si="41"/>
        <v>0</v>
      </c>
      <c r="P65" s="106"/>
      <c r="Q65" s="106"/>
      <c r="R65" s="106"/>
      <c r="S65" s="105"/>
      <c r="T65" s="204">
        <f t="shared" si="42"/>
        <v>0</v>
      </c>
      <c r="U65" s="197"/>
      <c r="V65" s="197"/>
      <c r="W65" s="197"/>
      <c r="X65" s="121"/>
      <c r="Y65" s="204">
        <f t="shared" si="43"/>
        <v>0</v>
      </c>
      <c r="Z65" s="194"/>
      <c r="AA65" s="194"/>
      <c r="AB65" s="194"/>
      <c r="AC65" s="113"/>
      <c r="AD65" s="204">
        <f t="shared" si="44"/>
        <v>0</v>
      </c>
      <c r="AE65" s="197"/>
      <c r="AF65" s="197"/>
      <c r="AG65" s="197"/>
      <c r="AH65" s="121"/>
      <c r="AI65" s="204">
        <f t="shared" si="45"/>
        <v>0</v>
      </c>
      <c r="AJ65" s="197"/>
      <c r="AK65" s="197"/>
      <c r="AL65" s="197"/>
      <c r="AM65" s="204">
        <f t="shared" si="46"/>
        <v>0</v>
      </c>
      <c r="AN65" s="120"/>
      <c r="AO65" s="197"/>
      <c r="AP65" s="197"/>
      <c r="AQ65" s="197"/>
      <c r="AR65" s="121"/>
      <c r="AS65" s="204">
        <f t="shared" si="47"/>
        <v>0</v>
      </c>
      <c r="AT65" s="197"/>
      <c r="AU65" s="197"/>
      <c r="AV65" s="197"/>
      <c r="AW65" s="121"/>
      <c r="AX65" s="204">
        <f t="shared" si="48"/>
        <v>0</v>
      </c>
      <c r="AY65" s="197"/>
      <c r="AZ65" s="197"/>
      <c r="BA65" s="197"/>
      <c r="BB65" s="121"/>
      <c r="BC65" s="204">
        <f t="shared" si="49"/>
        <v>0</v>
      </c>
      <c r="BD65" s="197"/>
      <c r="BE65" s="197"/>
      <c r="BF65" s="197"/>
      <c r="BG65" s="122"/>
      <c r="BH65" s="204">
        <f t="shared" si="50"/>
        <v>0</v>
      </c>
      <c r="BI65" s="197"/>
      <c r="BJ65" s="197"/>
      <c r="BK65" s="197"/>
      <c r="BL65" s="103"/>
    </row>
    <row r="66" spans="1:86" ht="15.95" customHeight="1">
      <c r="A66" s="132" t="s">
        <v>250</v>
      </c>
      <c r="B66" s="114" t="s">
        <v>347</v>
      </c>
      <c r="C66" s="116"/>
      <c r="D66" s="117"/>
      <c r="E66" s="118"/>
      <c r="F66" s="118"/>
      <c r="G66" s="119"/>
      <c r="H66" s="104"/>
      <c r="I66" s="167">
        <f t="shared" si="51"/>
        <v>0</v>
      </c>
      <c r="J66" s="168">
        <f t="shared" ca="1" si="37"/>
        <v>0</v>
      </c>
      <c r="K66" s="168">
        <f t="shared" ca="1" si="38"/>
        <v>0</v>
      </c>
      <c r="L66" s="168">
        <f t="shared" ca="1" si="39"/>
        <v>0</v>
      </c>
      <c r="M66" s="168">
        <f t="shared" ca="1" si="40"/>
        <v>0</v>
      </c>
      <c r="N66" s="172">
        <f t="shared" si="52"/>
        <v>0</v>
      </c>
      <c r="O66" s="204">
        <f t="shared" si="41"/>
        <v>0</v>
      </c>
      <c r="P66" s="106"/>
      <c r="Q66" s="106"/>
      <c r="R66" s="106"/>
      <c r="S66" s="105"/>
      <c r="T66" s="204">
        <f t="shared" si="42"/>
        <v>0</v>
      </c>
      <c r="U66" s="197"/>
      <c r="V66" s="197"/>
      <c r="W66" s="197"/>
      <c r="X66" s="121"/>
      <c r="Y66" s="204">
        <f t="shared" si="43"/>
        <v>0</v>
      </c>
      <c r="Z66" s="194"/>
      <c r="AA66" s="194"/>
      <c r="AB66" s="194"/>
      <c r="AC66" s="113"/>
      <c r="AD66" s="204">
        <f t="shared" si="44"/>
        <v>0</v>
      </c>
      <c r="AE66" s="197"/>
      <c r="AF66" s="197"/>
      <c r="AG66" s="197"/>
      <c r="AH66" s="121"/>
      <c r="AI66" s="204">
        <f t="shared" si="45"/>
        <v>0</v>
      </c>
      <c r="AJ66" s="197"/>
      <c r="AK66" s="197"/>
      <c r="AL66" s="197"/>
      <c r="AM66" s="204">
        <f t="shared" si="46"/>
        <v>0</v>
      </c>
      <c r="AN66" s="120"/>
      <c r="AO66" s="197"/>
      <c r="AP66" s="197"/>
      <c r="AQ66" s="197"/>
      <c r="AR66" s="121"/>
      <c r="AS66" s="204">
        <f t="shared" si="47"/>
        <v>0</v>
      </c>
      <c r="AT66" s="197"/>
      <c r="AU66" s="197"/>
      <c r="AV66" s="197"/>
      <c r="AW66" s="121"/>
      <c r="AX66" s="204">
        <f t="shared" si="48"/>
        <v>0</v>
      </c>
      <c r="AY66" s="197"/>
      <c r="AZ66" s="197"/>
      <c r="BA66" s="197"/>
      <c r="BB66" s="121"/>
      <c r="BC66" s="204">
        <f t="shared" si="49"/>
        <v>0</v>
      </c>
      <c r="BD66" s="197"/>
      <c r="BE66" s="197"/>
      <c r="BF66" s="197"/>
      <c r="BG66" s="122"/>
      <c r="BH66" s="204">
        <f t="shared" si="50"/>
        <v>0</v>
      </c>
      <c r="BI66" s="197"/>
      <c r="BJ66" s="197"/>
      <c r="BK66" s="197"/>
      <c r="BL66" s="103"/>
    </row>
    <row r="67" spans="1:86" ht="15.95" customHeight="1">
      <c r="A67" s="132" t="s">
        <v>251</v>
      </c>
      <c r="B67" s="114" t="s">
        <v>348</v>
      </c>
      <c r="C67" s="116"/>
      <c r="D67" s="117"/>
      <c r="E67" s="118"/>
      <c r="F67" s="118"/>
      <c r="G67" s="119"/>
      <c r="H67" s="104"/>
      <c r="I67" s="167">
        <f t="shared" si="51"/>
        <v>0</v>
      </c>
      <c r="J67" s="168">
        <f t="shared" ca="1" si="37"/>
        <v>0</v>
      </c>
      <c r="K67" s="168">
        <f t="shared" ca="1" si="38"/>
        <v>0</v>
      </c>
      <c r="L67" s="168">
        <f t="shared" ca="1" si="39"/>
        <v>0</v>
      </c>
      <c r="M67" s="168">
        <f t="shared" ca="1" si="40"/>
        <v>0</v>
      </c>
      <c r="N67" s="172">
        <f t="shared" si="52"/>
        <v>0</v>
      </c>
      <c r="O67" s="204">
        <f t="shared" si="41"/>
        <v>0</v>
      </c>
      <c r="P67" s="106"/>
      <c r="Q67" s="106"/>
      <c r="R67" s="106"/>
      <c r="S67" s="105"/>
      <c r="T67" s="204">
        <f t="shared" si="42"/>
        <v>0</v>
      </c>
      <c r="U67" s="197"/>
      <c r="V67" s="197"/>
      <c r="W67" s="197"/>
      <c r="X67" s="121"/>
      <c r="Y67" s="204">
        <f t="shared" si="43"/>
        <v>0</v>
      </c>
      <c r="Z67" s="194"/>
      <c r="AA67" s="194"/>
      <c r="AB67" s="194"/>
      <c r="AC67" s="113"/>
      <c r="AD67" s="204">
        <f t="shared" si="44"/>
        <v>0</v>
      </c>
      <c r="AE67" s="197"/>
      <c r="AF67" s="197"/>
      <c r="AG67" s="197"/>
      <c r="AH67" s="121"/>
      <c r="AI67" s="204">
        <f t="shared" si="45"/>
        <v>0</v>
      </c>
      <c r="AJ67" s="197"/>
      <c r="AK67" s="197"/>
      <c r="AL67" s="197"/>
      <c r="AM67" s="204">
        <f t="shared" si="46"/>
        <v>0</v>
      </c>
      <c r="AN67" s="120"/>
      <c r="AO67" s="197"/>
      <c r="AP67" s="197"/>
      <c r="AQ67" s="197"/>
      <c r="AR67" s="121"/>
      <c r="AS67" s="204">
        <f t="shared" si="47"/>
        <v>0</v>
      </c>
      <c r="AT67" s="197"/>
      <c r="AU67" s="197"/>
      <c r="AV67" s="197"/>
      <c r="AW67" s="121"/>
      <c r="AX67" s="204">
        <f t="shared" si="48"/>
        <v>0</v>
      </c>
      <c r="AY67" s="197"/>
      <c r="AZ67" s="197"/>
      <c r="BA67" s="197"/>
      <c r="BB67" s="121"/>
      <c r="BC67" s="204">
        <f t="shared" si="49"/>
        <v>0</v>
      </c>
      <c r="BD67" s="197"/>
      <c r="BE67" s="197"/>
      <c r="BF67" s="197"/>
      <c r="BG67" s="122"/>
      <c r="BH67" s="204">
        <f t="shared" si="50"/>
        <v>0</v>
      </c>
      <c r="BI67" s="197"/>
      <c r="BJ67" s="197"/>
      <c r="BK67" s="197"/>
      <c r="BL67" s="103"/>
    </row>
    <row r="68" spans="1:86" ht="15.95" customHeight="1">
      <c r="A68" s="132" t="s">
        <v>252</v>
      </c>
      <c r="B68" s="114" t="s">
        <v>324</v>
      </c>
      <c r="C68" s="116"/>
      <c r="D68" s="117"/>
      <c r="E68" s="118"/>
      <c r="F68" s="118"/>
      <c r="G68" s="119"/>
      <c r="H68" s="104"/>
      <c r="I68" s="167">
        <f t="shared" si="51"/>
        <v>0</v>
      </c>
      <c r="J68" s="168">
        <f t="shared" ca="1" si="37"/>
        <v>0</v>
      </c>
      <c r="K68" s="168">
        <f t="shared" ca="1" si="38"/>
        <v>0</v>
      </c>
      <c r="L68" s="168">
        <f t="shared" ca="1" si="39"/>
        <v>0</v>
      </c>
      <c r="M68" s="168">
        <f t="shared" ca="1" si="40"/>
        <v>0</v>
      </c>
      <c r="N68" s="172">
        <f t="shared" si="52"/>
        <v>0</v>
      </c>
      <c r="O68" s="204">
        <f t="shared" si="41"/>
        <v>0</v>
      </c>
      <c r="P68" s="106"/>
      <c r="Q68" s="106"/>
      <c r="R68" s="106"/>
      <c r="S68" s="105"/>
      <c r="T68" s="204">
        <f t="shared" si="42"/>
        <v>0</v>
      </c>
      <c r="U68" s="197"/>
      <c r="V68" s="197"/>
      <c r="W68" s="197"/>
      <c r="X68" s="121"/>
      <c r="Y68" s="204">
        <f t="shared" si="43"/>
        <v>0</v>
      </c>
      <c r="Z68" s="194"/>
      <c r="AA68" s="194"/>
      <c r="AB68" s="194"/>
      <c r="AC68" s="113"/>
      <c r="AD68" s="204">
        <f t="shared" si="44"/>
        <v>0</v>
      </c>
      <c r="AE68" s="197"/>
      <c r="AF68" s="197"/>
      <c r="AG68" s="197"/>
      <c r="AH68" s="121"/>
      <c r="AI68" s="204">
        <f t="shared" si="45"/>
        <v>0</v>
      </c>
      <c r="AJ68" s="197"/>
      <c r="AK68" s="197"/>
      <c r="AL68" s="197"/>
      <c r="AM68" s="204">
        <f t="shared" si="46"/>
        <v>0</v>
      </c>
      <c r="AN68" s="120"/>
      <c r="AO68" s="197"/>
      <c r="AP68" s="197"/>
      <c r="AQ68" s="197"/>
      <c r="AR68" s="121"/>
      <c r="AS68" s="204">
        <f t="shared" si="47"/>
        <v>0</v>
      </c>
      <c r="AT68" s="197"/>
      <c r="AU68" s="197"/>
      <c r="AV68" s="197"/>
      <c r="AW68" s="121"/>
      <c r="AX68" s="204">
        <f t="shared" si="48"/>
        <v>0</v>
      </c>
      <c r="AY68" s="197"/>
      <c r="AZ68" s="197"/>
      <c r="BA68" s="197"/>
      <c r="BB68" s="121"/>
      <c r="BC68" s="204">
        <f t="shared" si="49"/>
        <v>0</v>
      </c>
      <c r="BD68" s="197"/>
      <c r="BE68" s="197"/>
      <c r="BF68" s="197"/>
      <c r="BG68" s="122"/>
      <c r="BH68" s="204">
        <f t="shared" si="50"/>
        <v>0</v>
      </c>
      <c r="BI68" s="197"/>
      <c r="BJ68" s="197"/>
      <c r="BK68" s="197"/>
      <c r="BL68" s="103"/>
    </row>
    <row r="69" spans="1:86" ht="15.95" customHeight="1">
      <c r="A69" s="132" t="s">
        <v>253</v>
      </c>
      <c r="B69" s="114" t="s">
        <v>351</v>
      </c>
      <c r="C69" s="116"/>
      <c r="D69" s="117"/>
      <c r="E69" s="118"/>
      <c r="F69" s="118"/>
      <c r="G69" s="119"/>
      <c r="H69" s="104"/>
      <c r="I69" s="167">
        <f t="shared" si="51"/>
        <v>0</v>
      </c>
      <c r="J69" s="168">
        <f t="shared" ca="1" si="37"/>
        <v>0</v>
      </c>
      <c r="K69" s="168">
        <f t="shared" ca="1" si="38"/>
        <v>0</v>
      </c>
      <c r="L69" s="168">
        <f t="shared" ca="1" si="39"/>
        <v>0</v>
      </c>
      <c r="M69" s="168">
        <f t="shared" ca="1" si="40"/>
        <v>0</v>
      </c>
      <c r="N69" s="172">
        <f t="shared" si="52"/>
        <v>0</v>
      </c>
      <c r="O69" s="204">
        <f t="shared" si="41"/>
        <v>0</v>
      </c>
      <c r="P69" s="106"/>
      <c r="Q69" s="106"/>
      <c r="R69" s="106"/>
      <c r="S69" s="105"/>
      <c r="T69" s="204">
        <f t="shared" si="42"/>
        <v>0</v>
      </c>
      <c r="U69" s="197"/>
      <c r="V69" s="197"/>
      <c r="W69" s="197"/>
      <c r="X69" s="121"/>
      <c r="Y69" s="204">
        <f t="shared" si="43"/>
        <v>0</v>
      </c>
      <c r="Z69" s="194"/>
      <c r="AA69" s="194"/>
      <c r="AB69" s="194"/>
      <c r="AC69" s="113"/>
      <c r="AD69" s="204">
        <f t="shared" si="44"/>
        <v>0</v>
      </c>
      <c r="AE69" s="197"/>
      <c r="AF69" s="197"/>
      <c r="AG69" s="197"/>
      <c r="AH69" s="121"/>
      <c r="AI69" s="204">
        <f t="shared" si="45"/>
        <v>0</v>
      </c>
      <c r="AJ69" s="197"/>
      <c r="AK69" s="197"/>
      <c r="AL69" s="197"/>
      <c r="AM69" s="204">
        <f t="shared" si="46"/>
        <v>0</v>
      </c>
      <c r="AN69" s="120"/>
      <c r="AO69" s="197"/>
      <c r="AP69" s="197"/>
      <c r="AQ69" s="197"/>
      <c r="AR69" s="121"/>
      <c r="AS69" s="204">
        <f t="shared" si="47"/>
        <v>0</v>
      </c>
      <c r="AT69" s="197"/>
      <c r="AU69" s="197"/>
      <c r="AV69" s="197"/>
      <c r="AW69" s="121"/>
      <c r="AX69" s="204">
        <f t="shared" si="48"/>
        <v>0</v>
      </c>
      <c r="AY69" s="197"/>
      <c r="AZ69" s="197"/>
      <c r="BA69" s="197"/>
      <c r="BB69" s="121"/>
      <c r="BC69" s="204">
        <f t="shared" si="49"/>
        <v>0</v>
      </c>
      <c r="BD69" s="197"/>
      <c r="BE69" s="197"/>
      <c r="BF69" s="197"/>
      <c r="BG69" s="122"/>
      <c r="BH69" s="204">
        <f t="shared" si="50"/>
        <v>0</v>
      </c>
      <c r="BI69" s="197"/>
      <c r="BJ69" s="197"/>
      <c r="BK69" s="197"/>
      <c r="BL69" s="103"/>
    </row>
    <row r="70" spans="1:86" ht="15.95" customHeight="1">
      <c r="A70" s="132" t="s">
        <v>254</v>
      </c>
      <c r="B70" s="114" t="s">
        <v>352</v>
      </c>
      <c r="C70" s="116"/>
      <c r="D70" s="117"/>
      <c r="E70" s="118"/>
      <c r="F70" s="118"/>
      <c r="G70" s="119"/>
      <c r="H70" s="104"/>
      <c r="I70" s="167">
        <f t="shared" si="51"/>
        <v>0</v>
      </c>
      <c r="J70" s="168">
        <f t="shared" ca="1" si="37"/>
        <v>0</v>
      </c>
      <c r="K70" s="168">
        <f t="shared" ca="1" si="38"/>
        <v>0</v>
      </c>
      <c r="L70" s="168">
        <f t="shared" ca="1" si="39"/>
        <v>0</v>
      </c>
      <c r="M70" s="168">
        <f t="shared" ca="1" si="40"/>
        <v>0</v>
      </c>
      <c r="N70" s="172">
        <f t="shared" si="52"/>
        <v>0</v>
      </c>
      <c r="O70" s="204">
        <f t="shared" si="41"/>
        <v>0</v>
      </c>
      <c r="P70" s="106"/>
      <c r="Q70" s="106"/>
      <c r="R70" s="106"/>
      <c r="S70" s="105"/>
      <c r="T70" s="204">
        <f t="shared" si="42"/>
        <v>0</v>
      </c>
      <c r="U70" s="197"/>
      <c r="V70" s="197"/>
      <c r="W70" s="197"/>
      <c r="X70" s="121"/>
      <c r="Y70" s="204">
        <f t="shared" si="43"/>
        <v>0</v>
      </c>
      <c r="Z70" s="194"/>
      <c r="AA70" s="194"/>
      <c r="AB70" s="194"/>
      <c r="AC70" s="113"/>
      <c r="AD70" s="204">
        <f t="shared" si="44"/>
        <v>0</v>
      </c>
      <c r="AE70" s="197"/>
      <c r="AF70" s="197"/>
      <c r="AG70" s="197"/>
      <c r="AH70" s="121"/>
      <c r="AI70" s="204">
        <f t="shared" si="45"/>
        <v>0</v>
      </c>
      <c r="AJ70" s="197"/>
      <c r="AK70" s="197"/>
      <c r="AL70" s="197"/>
      <c r="AM70" s="204">
        <f t="shared" si="46"/>
        <v>0</v>
      </c>
      <c r="AN70" s="120"/>
      <c r="AO70" s="197"/>
      <c r="AP70" s="197"/>
      <c r="AQ70" s="197"/>
      <c r="AR70" s="121"/>
      <c r="AS70" s="204">
        <f t="shared" si="47"/>
        <v>0</v>
      </c>
      <c r="AT70" s="197"/>
      <c r="AU70" s="197"/>
      <c r="AV70" s="197"/>
      <c r="AW70" s="121"/>
      <c r="AX70" s="204">
        <f t="shared" si="48"/>
        <v>0</v>
      </c>
      <c r="AY70" s="197"/>
      <c r="AZ70" s="197"/>
      <c r="BA70" s="197"/>
      <c r="BB70" s="121"/>
      <c r="BC70" s="204">
        <f t="shared" si="49"/>
        <v>0</v>
      </c>
      <c r="BD70" s="197"/>
      <c r="BE70" s="197"/>
      <c r="BF70" s="197"/>
      <c r="BG70" s="122"/>
      <c r="BH70" s="204">
        <f t="shared" si="50"/>
        <v>0</v>
      </c>
      <c r="BI70" s="197"/>
      <c r="BJ70" s="197"/>
      <c r="BK70" s="197"/>
      <c r="BL70" s="103"/>
    </row>
    <row r="71" spans="1:86" ht="15.95" customHeight="1">
      <c r="A71" s="132" t="s">
        <v>255</v>
      </c>
      <c r="B71" s="114" t="s">
        <v>323</v>
      </c>
      <c r="C71" s="116"/>
      <c r="D71" s="117"/>
      <c r="E71" s="118"/>
      <c r="F71" s="118"/>
      <c r="G71" s="119"/>
      <c r="H71" s="104"/>
      <c r="I71" s="167">
        <f>H71*30</f>
        <v>0</v>
      </c>
      <c r="J71" s="168">
        <f t="shared" ca="1" si="37"/>
        <v>0</v>
      </c>
      <c r="K71" s="168">
        <f t="shared" ca="1" si="38"/>
        <v>0</v>
      </c>
      <c r="L71" s="168">
        <f t="shared" ca="1" si="39"/>
        <v>0</v>
      </c>
      <c r="M71" s="168">
        <f t="shared" ca="1" si="40"/>
        <v>0</v>
      </c>
      <c r="N71" s="172">
        <f>I71-J71</f>
        <v>0</v>
      </c>
      <c r="O71" s="204">
        <f t="shared" si="41"/>
        <v>0</v>
      </c>
      <c r="P71" s="106"/>
      <c r="Q71" s="106"/>
      <c r="R71" s="106"/>
      <c r="S71" s="105"/>
      <c r="T71" s="204">
        <f t="shared" si="42"/>
        <v>0</v>
      </c>
      <c r="U71" s="197"/>
      <c r="V71" s="197"/>
      <c r="W71" s="197"/>
      <c r="X71" s="121"/>
      <c r="Y71" s="204">
        <f t="shared" si="43"/>
        <v>0</v>
      </c>
      <c r="Z71" s="197"/>
      <c r="AA71" s="197"/>
      <c r="AB71" s="197"/>
      <c r="AC71" s="121"/>
      <c r="AD71" s="204">
        <f t="shared" si="44"/>
        <v>0</v>
      </c>
      <c r="AE71" s="197"/>
      <c r="AF71" s="197"/>
      <c r="AG71" s="197"/>
      <c r="AH71" s="121"/>
      <c r="AI71" s="204">
        <f t="shared" si="45"/>
        <v>0</v>
      </c>
      <c r="AJ71" s="197"/>
      <c r="AK71" s="197"/>
      <c r="AL71" s="197"/>
      <c r="AM71" s="204">
        <f t="shared" si="46"/>
        <v>0</v>
      </c>
      <c r="AN71" s="120"/>
      <c r="AO71" s="197"/>
      <c r="AP71" s="197"/>
      <c r="AQ71" s="197"/>
      <c r="AR71" s="121"/>
      <c r="AS71" s="204">
        <f t="shared" si="47"/>
        <v>0</v>
      </c>
      <c r="AT71" s="197"/>
      <c r="AU71" s="197"/>
      <c r="AV71" s="197"/>
      <c r="AW71" s="121"/>
      <c r="AX71" s="204">
        <f t="shared" si="48"/>
        <v>0</v>
      </c>
      <c r="AY71" s="197"/>
      <c r="AZ71" s="197"/>
      <c r="BA71" s="197"/>
      <c r="BB71" s="121"/>
      <c r="BC71" s="204">
        <f t="shared" si="49"/>
        <v>0</v>
      </c>
      <c r="BD71" s="197"/>
      <c r="BE71" s="197"/>
      <c r="BF71" s="197"/>
      <c r="BG71" s="122"/>
      <c r="BH71" s="204">
        <f t="shared" si="50"/>
        <v>0</v>
      </c>
      <c r="BI71" s="197"/>
      <c r="BJ71" s="197"/>
      <c r="BK71" s="197"/>
      <c r="BL71" s="103"/>
    </row>
    <row r="72" spans="1:86" ht="15.95" customHeight="1">
      <c r="A72" s="133"/>
      <c r="B72" s="115"/>
      <c r="C72" s="123"/>
      <c r="D72" s="124"/>
      <c r="E72" s="125"/>
      <c r="F72" s="125"/>
      <c r="G72" s="126"/>
      <c r="H72" s="112"/>
      <c r="I72" s="169">
        <f>H72*30</f>
        <v>0</v>
      </c>
      <c r="J72" s="168">
        <f t="shared" ca="1" si="37"/>
        <v>0</v>
      </c>
      <c r="K72" s="168">
        <f t="shared" ca="1" si="38"/>
        <v>0</v>
      </c>
      <c r="L72" s="168">
        <f t="shared" ca="1" si="39"/>
        <v>0</v>
      </c>
      <c r="M72" s="168">
        <f t="shared" ca="1" si="40"/>
        <v>0</v>
      </c>
      <c r="N72" s="173">
        <f>I72-J72</f>
        <v>0</v>
      </c>
      <c r="O72" s="204">
        <f t="shared" si="41"/>
        <v>0</v>
      </c>
      <c r="P72" s="194"/>
      <c r="Q72" s="194"/>
      <c r="R72" s="194"/>
      <c r="S72" s="113"/>
      <c r="T72" s="204">
        <f t="shared" si="42"/>
        <v>0</v>
      </c>
      <c r="U72" s="197"/>
      <c r="V72" s="197"/>
      <c r="W72" s="197"/>
      <c r="X72" s="121"/>
      <c r="Y72" s="204">
        <f t="shared" si="43"/>
        <v>0</v>
      </c>
      <c r="Z72" s="197"/>
      <c r="AA72" s="197"/>
      <c r="AB72" s="197"/>
      <c r="AC72" s="121"/>
      <c r="AD72" s="204">
        <f t="shared" si="44"/>
        <v>0</v>
      </c>
      <c r="AE72" s="197"/>
      <c r="AF72" s="197"/>
      <c r="AG72" s="197"/>
      <c r="AH72" s="121"/>
      <c r="AI72" s="204">
        <f t="shared" si="45"/>
        <v>0</v>
      </c>
      <c r="AJ72" s="197"/>
      <c r="AK72" s="197"/>
      <c r="AL72" s="197"/>
      <c r="AM72" s="204">
        <f t="shared" si="46"/>
        <v>0</v>
      </c>
      <c r="AN72" s="120"/>
      <c r="AO72" s="197"/>
      <c r="AP72" s="197"/>
      <c r="AQ72" s="197"/>
      <c r="AR72" s="121"/>
      <c r="AS72" s="204">
        <f t="shared" si="47"/>
        <v>0</v>
      </c>
      <c r="AT72" s="197"/>
      <c r="AU72" s="197"/>
      <c r="AV72" s="197"/>
      <c r="AW72" s="121"/>
      <c r="AX72" s="204">
        <f t="shared" si="48"/>
        <v>0</v>
      </c>
      <c r="AY72" s="197"/>
      <c r="AZ72" s="197"/>
      <c r="BA72" s="197"/>
      <c r="BB72" s="121"/>
      <c r="BC72" s="204">
        <f t="shared" si="49"/>
        <v>0</v>
      </c>
      <c r="BD72" s="197"/>
      <c r="BE72" s="197"/>
      <c r="BF72" s="197"/>
      <c r="BG72" s="122"/>
      <c r="BH72" s="204">
        <f t="shared" si="50"/>
        <v>0</v>
      </c>
      <c r="BI72" s="197"/>
      <c r="BJ72" s="197"/>
      <c r="BK72" s="197"/>
      <c r="BL72" s="111"/>
    </row>
    <row r="73" spans="1:86" ht="15.95" customHeight="1">
      <c r="A73" s="561" t="s">
        <v>130</v>
      </c>
      <c r="B73" s="562"/>
      <c r="C73" s="562"/>
      <c r="D73" s="562"/>
      <c r="E73" s="562"/>
      <c r="F73" s="562"/>
      <c r="G73" s="563"/>
      <c r="H73" s="176">
        <f t="shared" ref="H73:O73" si="53">SUM(H54:H72)</f>
        <v>0</v>
      </c>
      <c r="I73" s="167">
        <f t="shared" si="53"/>
        <v>0</v>
      </c>
      <c r="J73" s="168">
        <f t="shared" si="53"/>
        <v>0</v>
      </c>
      <c r="K73" s="168">
        <f t="shared" si="53"/>
        <v>0</v>
      </c>
      <c r="L73" s="168">
        <f t="shared" si="53"/>
        <v>0</v>
      </c>
      <c r="M73" s="168">
        <f t="shared" si="53"/>
        <v>0</v>
      </c>
      <c r="N73" s="170">
        <f t="shared" si="53"/>
        <v>0</v>
      </c>
      <c r="O73" s="201">
        <f t="shared" si="53"/>
        <v>0</v>
      </c>
      <c r="P73" s="195"/>
      <c r="Q73" s="195"/>
      <c r="R73" s="195"/>
      <c r="S73" s="170">
        <f>SUM(S54:S72)</f>
        <v>0</v>
      </c>
      <c r="T73" s="171">
        <f>SUM(T54:T72)</f>
        <v>0</v>
      </c>
      <c r="U73" s="195"/>
      <c r="V73" s="195"/>
      <c r="W73" s="195"/>
      <c r="X73" s="170">
        <f>SUM(X54:X72)</f>
        <v>0</v>
      </c>
      <c r="Y73" s="201">
        <f>SUM(Y54:Y72)</f>
        <v>0</v>
      </c>
      <c r="Z73" s="195"/>
      <c r="AA73" s="195"/>
      <c r="AB73" s="195"/>
      <c r="AC73" s="170">
        <f>SUM(AC54:AC72)</f>
        <v>0</v>
      </c>
      <c r="AD73" s="171">
        <f>SUM(AD54:AD72)</f>
        <v>0</v>
      </c>
      <c r="AE73" s="195"/>
      <c r="AF73" s="195"/>
      <c r="AG73" s="195"/>
      <c r="AH73" s="170">
        <f>SUM(AH54:AH72)</f>
        <v>0</v>
      </c>
      <c r="AI73" s="171">
        <f>SUM(AI54:AI72)</f>
        <v>0</v>
      </c>
      <c r="AJ73" s="195"/>
      <c r="AK73" s="195"/>
      <c r="AL73" s="195"/>
      <c r="AM73" s="170">
        <f>SUM(AM54:AM72)</f>
        <v>0</v>
      </c>
      <c r="AN73" s="171">
        <f>SUM(AN54:AN72)</f>
        <v>0</v>
      </c>
      <c r="AO73" s="195"/>
      <c r="AP73" s="195"/>
      <c r="AQ73" s="195"/>
      <c r="AR73" s="170">
        <f>SUM(AR54:AR72)</f>
        <v>0</v>
      </c>
      <c r="AS73" s="171">
        <f>SUM(AS54:AS72)</f>
        <v>0</v>
      </c>
      <c r="AT73" s="195"/>
      <c r="AU73" s="195"/>
      <c r="AV73" s="195"/>
      <c r="AW73" s="170">
        <f>SUM(AW54:AW72)</f>
        <v>0</v>
      </c>
      <c r="AX73" s="171">
        <f>SUM(AX54:AX72)</f>
        <v>0</v>
      </c>
      <c r="AY73" s="195"/>
      <c r="AZ73" s="195"/>
      <c r="BA73" s="195"/>
      <c r="BB73" s="170">
        <f>SUM(BB54:BB72)</f>
        <v>0</v>
      </c>
      <c r="BC73" s="171">
        <f>SUM(BC54:BC72)</f>
        <v>0</v>
      </c>
      <c r="BD73" s="195"/>
      <c r="BE73" s="195"/>
      <c r="BF73" s="195"/>
      <c r="BG73" s="170">
        <f>SUM(BG54:BG72)</f>
        <v>0</v>
      </c>
      <c r="BH73" s="171">
        <f>SUM(BH54:BH72)</f>
        <v>0</v>
      </c>
      <c r="BI73" s="195"/>
      <c r="BJ73" s="195"/>
      <c r="BK73" s="195"/>
      <c r="BL73" s="170">
        <f>SUM(BL54:BL72)</f>
        <v>0</v>
      </c>
    </row>
    <row r="74" spans="1:86" ht="15.95" customHeight="1">
      <c r="A74" s="536" t="s">
        <v>134</v>
      </c>
      <c r="B74" s="537"/>
      <c r="C74" s="537"/>
      <c r="D74" s="537"/>
      <c r="E74" s="537"/>
      <c r="F74" s="537"/>
      <c r="G74" s="537"/>
      <c r="H74" s="537"/>
      <c r="I74" s="537"/>
      <c r="J74" s="537"/>
      <c r="K74" s="537"/>
      <c r="L74" s="537"/>
      <c r="M74" s="537"/>
      <c r="N74" s="537"/>
      <c r="O74" s="537"/>
      <c r="P74" s="537"/>
      <c r="Q74" s="537"/>
      <c r="R74" s="537"/>
      <c r="S74" s="537"/>
      <c r="T74" s="537"/>
      <c r="U74" s="537"/>
      <c r="V74" s="537"/>
      <c r="W74" s="537"/>
      <c r="X74" s="537"/>
      <c r="Y74" s="537"/>
      <c r="Z74" s="537"/>
      <c r="AA74" s="537"/>
      <c r="AB74" s="537"/>
      <c r="AC74" s="537"/>
      <c r="AD74" s="537"/>
      <c r="AE74" s="537"/>
      <c r="AF74" s="537"/>
      <c r="AG74" s="537"/>
      <c r="AH74" s="537"/>
      <c r="AI74" s="537"/>
      <c r="AJ74" s="537"/>
      <c r="AK74" s="537"/>
      <c r="AL74" s="537"/>
      <c r="AM74" s="537"/>
      <c r="AN74" s="537"/>
      <c r="AO74" s="537"/>
      <c r="AP74" s="537"/>
      <c r="AQ74" s="537"/>
      <c r="AR74" s="537"/>
      <c r="AS74" s="537"/>
      <c r="AT74" s="537"/>
      <c r="AU74" s="537"/>
      <c r="AV74" s="537"/>
      <c r="AW74" s="537"/>
      <c r="AX74" s="537"/>
      <c r="AY74" s="537"/>
      <c r="AZ74" s="537"/>
      <c r="BA74" s="537"/>
      <c r="BB74" s="537"/>
      <c r="BC74" s="537"/>
      <c r="BD74" s="537"/>
      <c r="BE74" s="537"/>
      <c r="BF74" s="537"/>
      <c r="BG74" s="537"/>
      <c r="BH74" s="537"/>
      <c r="BI74" s="537"/>
      <c r="BJ74" s="537"/>
      <c r="BK74" s="537"/>
      <c r="BL74" s="538"/>
      <c r="BV74" s="9">
        <v>8</v>
      </c>
      <c r="CE74" s="98">
        <v>7</v>
      </c>
      <c r="CF74" s="9" t="s">
        <v>38</v>
      </c>
      <c r="CH74" s="9" t="str">
        <f>IF(S76+X76+AC76+AH76+AM76+AR76+AW76+BB76=H76," ",S76+X76+AC76+AH76+AM76+AR76+AW76+BB76-H76)</f>
        <v xml:space="preserve"> </v>
      </c>
    </row>
    <row r="75" spans="1:86" ht="15.75" customHeight="1">
      <c r="A75" s="533" t="s">
        <v>190</v>
      </c>
      <c r="B75" s="534"/>
      <c r="C75" s="534"/>
      <c r="D75" s="534"/>
      <c r="E75" s="534"/>
      <c r="F75" s="534"/>
      <c r="G75" s="534"/>
      <c r="H75" s="534"/>
      <c r="I75" s="534"/>
      <c r="J75" s="534"/>
      <c r="K75" s="534"/>
      <c r="L75" s="534"/>
      <c r="M75" s="534"/>
      <c r="N75" s="534"/>
      <c r="O75" s="534"/>
      <c r="P75" s="534"/>
      <c r="Q75" s="534"/>
      <c r="R75" s="534"/>
      <c r="S75" s="534"/>
      <c r="T75" s="534"/>
      <c r="U75" s="534"/>
      <c r="V75" s="534"/>
      <c r="W75" s="534"/>
      <c r="X75" s="534"/>
      <c r="Y75" s="534"/>
      <c r="Z75" s="534"/>
      <c r="AA75" s="534"/>
      <c r="AB75" s="534"/>
      <c r="AC75" s="534"/>
      <c r="AD75" s="534"/>
      <c r="AE75" s="534"/>
      <c r="AF75" s="534"/>
      <c r="AG75" s="534"/>
      <c r="AH75" s="534"/>
      <c r="AI75" s="534"/>
      <c r="AJ75" s="534"/>
      <c r="AK75" s="534"/>
      <c r="AL75" s="534"/>
      <c r="AM75" s="534"/>
      <c r="AN75" s="534"/>
      <c r="AO75" s="534"/>
      <c r="AP75" s="534"/>
      <c r="AQ75" s="534"/>
      <c r="AR75" s="534"/>
      <c r="AS75" s="534"/>
      <c r="AT75" s="534"/>
      <c r="AU75" s="534"/>
      <c r="AV75" s="534"/>
      <c r="AW75" s="534"/>
      <c r="AX75" s="534"/>
      <c r="AY75" s="534"/>
      <c r="AZ75" s="534"/>
      <c r="BA75" s="534"/>
      <c r="BB75" s="534"/>
      <c r="BC75" s="534"/>
      <c r="BD75" s="534"/>
      <c r="BE75" s="534"/>
      <c r="BF75" s="534"/>
      <c r="BG75" s="534"/>
      <c r="BH75" s="534"/>
      <c r="BI75" s="534"/>
      <c r="BJ75" s="534"/>
      <c r="BK75" s="534"/>
      <c r="BL75" s="535"/>
    </row>
    <row r="76" spans="1:86" ht="15.95" customHeight="1">
      <c r="A76" s="132" t="s">
        <v>110</v>
      </c>
      <c r="B76" s="114" t="s">
        <v>192</v>
      </c>
      <c r="C76" s="100"/>
      <c r="D76" s="101"/>
      <c r="E76" s="102"/>
      <c r="F76" s="102"/>
      <c r="G76" s="103"/>
      <c r="H76" s="104"/>
      <c r="I76" s="167">
        <f>H76*30</f>
        <v>0</v>
      </c>
      <c r="J76" s="168">
        <f t="shared" ref="J76:J94" ca="1" si="54">IF(Т_РВО="Перший бакалаврський",IF(Т_ФН="денна",O76*$S$2+T76*$X$2+Y76*$AC$2+AD76*$AH$2+AI76*$AM$2+AN76*$AR$2+AS76*$AW$2+AX76*$BB$2+BC76*$BG$2+BH76*$BL$2,O76+T76+Y76+AD76+AI76+AN76+AS76+AX76+BC76+BH76),IF(Т_ФН="денна",O76*$S$2+T76*$X$2+Y76*$AC$2,O76+T76+Y76))</f>
        <v>0</v>
      </c>
      <c r="K76" s="168">
        <f t="shared" ref="K76:K94" ca="1" si="55">IF(Т_РВО="Перший бакалаврський",IF(Т_ФН="денна",P76*$S$2+U76*$X$2+Z76*$AC$2+AE76*$AH$2+AJ76*$AM$2+AO76*$AR$2+AT76*$AW$2+AY76*$BB$2+BD76*$BG$2+BI76*$BL$2,P76+U76+Z76+AE76+AJ76+AO76+AT76+AY76+BD76+BI76),IF(Т_ФН="денна",P76*$S$2+U76*$X$2+Z76*$AC$2,P76+U76+Z76))</f>
        <v>0</v>
      </c>
      <c r="L76" s="168">
        <f t="shared" ref="L76:L94" ca="1" si="56">IF(Т_РВО="Перший бакалаврський",IF(Т_ФН="денна",Q76*$S$2+V76*$X$2+AA76*$AC$2+AF76*$AH$2+AK76*$AM$2+AP76*$AR$2+AU76*$AW$2+AZ76*$BB$2+BE76*$BG$2+BJ76*$BL$2,Q76+V76+AA76+AF76+AK76+AP76+AU76+AZ76+BE76+BJ76),IF(Т_ФН="денна",Q76*$S$2+V76*$X$2+AA76*$AC$2,Q76+V76+AA76))</f>
        <v>0</v>
      </c>
      <c r="M76" s="168">
        <f t="shared" ref="M76:M94" ca="1" si="57">IF(Т_РВО="Перший бакалаврський",IF(Т_ФН="денна",R76*$S$2+W76*$X$2+AB76*$AC$2+AG76*$AH$2+AL76*$AM$2+AQ76*$AR$2+AV76*$AW$2+BA76*$BB$2+BF76*$BG$2+BK76*$BL$2,R76+W76+AB76+AG76+AL76+AQ76+AV76+BA76+BF76+BK76),IF(Т_ФН="денна",R76*$S$2+W76*$X$2+AB76*$AC$2,R76+W76+AB76))</f>
        <v>0</v>
      </c>
      <c r="N76" s="172">
        <f>I76-J76</f>
        <v>0</v>
      </c>
      <c r="O76" s="204">
        <f t="shared" ref="O76:O114" si="58">P76+Q76+R76</f>
        <v>0</v>
      </c>
      <c r="P76" s="106"/>
      <c r="Q76" s="106"/>
      <c r="R76" s="106"/>
      <c r="S76" s="105"/>
      <c r="T76" s="204">
        <f t="shared" ref="T76:T94" si="59">U76+V76+W76</f>
        <v>0</v>
      </c>
      <c r="U76" s="106"/>
      <c r="V76" s="106"/>
      <c r="W76" s="106"/>
      <c r="X76" s="105"/>
      <c r="Y76" s="204">
        <f t="shared" ref="Y76:Y94" si="60">Z76+AA76+AB76</f>
        <v>0</v>
      </c>
      <c r="Z76" s="106"/>
      <c r="AA76" s="106"/>
      <c r="AB76" s="106"/>
      <c r="AC76" s="105"/>
      <c r="AD76" s="204">
        <f t="shared" ref="AD76:AD94" si="61">AE76+AF76+AG76</f>
        <v>0</v>
      </c>
      <c r="AE76" s="106"/>
      <c r="AF76" s="106"/>
      <c r="AG76" s="106"/>
      <c r="AH76" s="105"/>
      <c r="AI76" s="204">
        <f t="shared" ref="AI76:AI94" si="62">AJ76+AK76+AL76</f>
        <v>0</v>
      </c>
      <c r="AJ76" s="106"/>
      <c r="AK76" s="106"/>
      <c r="AL76" s="106"/>
      <c r="AM76" s="105"/>
      <c r="AN76" s="204">
        <f t="shared" ref="AN76:AN94" si="63">AO76+AP76+AQ76</f>
        <v>0</v>
      </c>
      <c r="AO76" s="106"/>
      <c r="AP76" s="106"/>
      <c r="AQ76" s="106"/>
      <c r="AR76" s="105"/>
      <c r="AS76" s="204">
        <f t="shared" ref="AS76:AS94" si="64">AT76+AU76+AV76</f>
        <v>0</v>
      </c>
      <c r="AT76" s="106"/>
      <c r="AU76" s="106"/>
      <c r="AV76" s="106"/>
      <c r="AW76" s="105"/>
      <c r="AX76" s="204">
        <f t="shared" ref="AX76:AX94" si="65">AY76+AZ76+BA76</f>
        <v>0</v>
      </c>
      <c r="AY76" s="106"/>
      <c r="AZ76" s="106"/>
      <c r="BA76" s="106"/>
      <c r="BB76" s="105"/>
      <c r="BC76" s="204">
        <f t="shared" ref="BC76:BC94" si="66">BD76+BE76+BF76</f>
        <v>0</v>
      </c>
      <c r="BD76" s="106"/>
      <c r="BE76" s="106"/>
      <c r="BF76" s="106"/>
      <c r="BG76" s="103"/>
      <c r="BH76" s="204">
        <f t="shared" ref="BH76:BH94" si="67">BI76+BJ76+BK76</f>
        <v>0</v>
      </c>
      <c r="BI76" s="106"/>
      <c r="BJ76" s="106"/>
      <c r="BK76" s="106"/>
      <c r="BL76" s="103"/>
      <c r="BW76" s="9">
        <v>8</v>
      </c>
      <c r="BX76" s="9">
        <v>16</v>
      </c>
      <c r="CE76" s="98">
        <v>32</v>
      </c>
      <c r="CF76" s="9" t="s">
        <v>39</v>
      </c>
      <c r="CH76" s="9" t="str">
        <f>IF(S94+X94+AC94+AH94+AM94+AR94+AW94+BB94=H94," ",S94+X94+AC94+AH94+AM94+AR94+AW94+BB94-H94)</f>
        <v xml:space="preserve"> </v>
      </c>
    </row>
    <row r="77" spans="1:86" ht="15.95" customHeight="1">
      <c r="A77" s="132" t="s">
        <v>111</v>
      </c>
      <c r="B77" s="114" t="s">
        <v>256</v>
      </c>
      <c r="C77" s="100"/>
      <c r="D77" s="101"/>
      <c r="E77" s="102"/>
      <c r="F77" s="102"/>
      <c r="G77" s="103"/>
      <c r="H77" s="104"/>
      <c r="I77" s="167">
        <f t="shared" ref="I77:I92" si="68">H77*30</f>
        <v>0</v>
      </c>
      <c r="J77" s="168">
        <f t="shared" ca="1" si="54"/>
        <v>0</v>
      </c>
      <c r="K77" s="168">
        <f t="shared" ca="1" si="55"/>
        <v>0</v>
      </c>
      <c r="L77" s="168">
        <f t="shared" ca="1" si="56"/>
        <v>0</v>
      </c>
      <c r="M77" s="168">
        <f t="shared" ca="1" si="57"/>
        <v>0</v>
      </c>
      <c r="N77" s="172">
        <f t="shared" ref="N77:N92" si="69">I77-J77</f>
        <v>0</v>
      </c>
      <c r="O77" s="204">
        <f t="shared" si="58"/>
        <v>0</v>
      </c>
      <c r="P77" s="106"/>
      <c r="Q77" s="106"/>
      <c r="R77" s="106"/>
      <c r="S77" s="105"/>
      <c r="T77" s="204">
        <f t="shared" si="59"/>
        <v>0</v>
      </c>
      <c r="U77" s="106"/>
      <c r="V77" s="106"/>
      <c r="W77" s="106"/>
      <c r="X77" s="105"/>
      <c r="Y77" s="204">
        <f t="shared" si="60"/>
        <v>0</v>
      </c>
      <c r="Z77" s="106"/>
      <c r="AA77" s="106"/>
      <c r="AB77" s="106"/>
      <c r="AC77" s="105"/>
      <c r="AD77" s="204">
        <f t="shared" si="61"/>
        <v>0</v>
      </c>
      <c r="AE77" s="106"/>
      <c r="AF77" s="106"/>
      <c r="AG77" s="106"/>
      <c r="AH77" s="105"/>
      <c r="AI77" s="204">
        <f t="shared" si="62"/>
        <v>0</v>
      </c>
      <c r="AJ77" s="106"/>
      <c r="AK77" s="106"/>
      <c r="AL77" s="106"/>
      <c r="AM77" s="105"/>
      <c r="AN77" s="204">
        <f t="shared" si="63"/>
        <v>0</v>
      </c>
      <c r="AO77" s="106"/>
      <c r="AP77" s="106"/>
      <c r="AQ77" s="106"/>
      <c r="AR77" s="105"/>
      <c r="AS77" s="204">
        <f t="shared" si="64"/>
        <v>0</v>
      </c>
      <c r="AT77" s="106"/>
      <c r="AU77" s="106"/>
      <c r="AV77" s="106"/>
      <c r="AW77" s="105"/>
      <c r="AX77" s="204">
        <f t="shared" si="65"/>
        <v>0</v>
      </c>
      <c r="AY77" s="106"/>
      <c r="AZ77" s="106"/>
      <c r="BA77" s="106"/>
      <c r="BB77" s="105"/>
      <c r="BC77" s="204">
        <f t="shared" si="66"/>
        <v>0</v>
      </c>
      <c r="BD77" s="106"/>
      <c r="BE77" s="106"/>
      <c r="BF77" s="106"/>
      <c r="BG77" s="103"/>
      <c r="BH77" s="204">
        <f t="shared" si="67"/>
        <v>0</v>
      </c>
      <c r="BI77" s="106"/>
      <c r="BJ77" s="106"/>
      <c r="BK77" s="106"/>
      <c r="BL77" s="103"/>
    </row>
    <row r="78" spans="1:86" ht="15.95" customHeight="1">
      <c r="A78" s="132" t="s">
        <v>164</v>
      </c>
      <c r="B78" s="114" t="s">
        <v>257</v>
      </c>
      <c r="C78" s="100"/>
      <c r="D78" s="101"/>
      <c r="E78" s="102"/>
      <c r="F78" s="102"/>
      <c r="G78" s="103"/>
      <c r="H78" s="104"/>
      <c r="I78" s="167">
        <f t="shared" si="68"/>
        <v>0</v>
      </c>
      <c r="J78" s="168">
        <f t="shared" ca="1" si="54"/>
        <v>0</v>
      </c>
      <c r="K78" s="168">
        <f t="shared" ca="1" si="55"/>
        <v>0</v>
      </c>
      <c r="L78" s="168">
        <f t="shared" ca="1" si="56"/>
        <v>0</v>
      </c>
      <c r="M78" s="168">
        <f t="shared" ca="1" si="57"/>
        <v>0</v>
      </c>
      <c r="N78" s="172">
        <f t="shared" si="69"/>
        <v>0</v>
      </c>
      <c r="O78" s="204">
        <f t="shared" si="58"/>
        <v>0</v>
      </c>
      <c r="P78" s="106"/>
      <c r="Q78" s="106"/>
      <c r="R78" s="106"/>
      <c r="S78" s="105"/>
      <c r="T78" s="204">
        <f t="shared" si="59"/>
        <v>0</v>
      </c>
      <c r="U78" s="106"/>
      <c r="V78" s="106"/>
      <c r="W78" s="106"/>
      <c r="X78" s="105"/>
      <c r="Y78" s="204">
        <f t="shared" si="60"/>
        <v>0</v>
      </c>
      <c r="Z78" s="106"/>
      <c r="AA78" s="106"/>
      <c r="AB78" s="106"/>
      <c r="AC78" s="105"/>
      <c r="AD78" s="204">
        <f t="shared" si="61"/>
        <v>0</v>
      </c>
      <c r="AE78" s="106"/>
      <c r="AF78" s="106"/>
      <c r="AG78" s="106"/>
      <c r="AH78" s="105"/>
      <c r="AI78" s="204">
        <f t="shared" si="62"/>
        <v>0</v>
      </c>
      <c r="AJ78" s="106"/>
      <c r="AK78" s="106"/>
      <c r="AL78" s="106"/>
      <c r="AM78" s="105"/>
      <c r="AN78" s="204">
        <f t="shared" si="63"/>
        <v>0</v>
      </c>
      <c r="AO78" s="106"/>
      <c r="AP78" s="106"/>
      <c r="AQ78" s="106"/>
      <c r="AR78" s="105"/>
      <c r="AS78" s="204">
        <f t="shared" si="64"/>
        <v>0</v>
      </c>
      <c r="AT78" s="106"/>
      <c r="AU78" s="106"/>
      <c r="AV78" s="106"/>
      <c r="AW78" s="105"/>
      <c r="AX78" s="204">
        <f t="shared" si="65"/>
        <v>0</v>
      </c>
      <c r="AY78" s="106"/>
      <c r="AZ78" s="106"/>
      <c r="BA78" s="106"/>
      <c r="BB78" s="105"/>
      <c r="BC78" s="204">
        <f t="shared" si="66"/>
        <v>0</v>
      </c>
      <c r="BD78" s="106"/>
      <c r="BE78" s="106"/>
      <c r="BF78" s="106"/>
      <c r="BG78" s="103"/>
      <c r="BH78" s="204">
        <f t="shared" si="67"/>
        <v>0</v>
      </c>
      <c r="BI78" s="106"/>
      <c r="BJ78" s="106"/>
      <c r="BK78" s="106"/>
      <c r="BL78" s="103"/>
    </row>
    <row r="79" spans="1:86" ht="15.95" customHeight="1">
      <c r="A79" s="132" t="s">
        <v>258</v>
      </c>
      <c r="B79" s="114" t="s">
        <v>259</v>
      </c>
      <c r="C79" s="100"/>
      <c r="D79" s="101"/>
      <c r="E79" s="102"/>
      <c r="F79" s="102"/>
      <c r="G79" s="103"/>
      <c r="H79" s="104"/>
      <c r="I79" s="167">
        <f t="shared" si="68"/>
        <v>0</v>
      </c>
      <c r="J79" s="168">
        <f t="shared" ca="1" si="54"/>
        <v>0</v>
      </c>
      <c r="K79" s="168">
        <f t="shared" ca="1" si="55"/>
        <v>0</v>
      </c>
      <c r="L79" s="168">
        <f t="shared" ca="1" si="56"/>
        <v>0</v>
      </c>
      <c r="M79" s="168">
        <f t="shared" ca="1" si="57"/>
        <v>0</v>
      </c>
      <c r="N79" s="172">
        <f t="shared" si="69"/>
        <v>0</v>
      </c>
      <c r="O79" s="204">
        <f t="shared" si="58"/>
        <v>0</v>
      </c>
      <c r="P79" s="106"/>
      <c r="Q79" s="106"/>
      <c r="R79" s="106"/>
      <c r="S79" s="105"/>
      <c r="T79" s="204">
        <f t="shared" si="59"/>
        <v>0</v>
      </c>
      <c r="U79" s="106"/>
      <c r="V79" s="106"/>
      <c r="W79" s="106"/>
      <c r="X79" s="105"/>
      <c r="Y79" s="204">
        <f t="shared" si="60"/>
        <v>0</v>
      </c>
      <c r="Z79" s="106"/>
      <c r="AA79" s="106"/>
      <c r="AB79" s="106"/>
      <c r="AC79" s="105"/>
      <c r="AD79" s="204">
        <f t="shared" si="61"/>
        <v>0</v>
      </c>
      <c r="AE79" s="106"/>
      <c r="AF79" s="106"/>
      <c r="AG79" s="106"/>
      <c r="AH79" s="105"/>
      <c r="AI79" s="204">
        <f t="shared" si="62"/>
        <v>0</v>
      </c>
      <c r="AJ79" s="106"/>
      <c r="AK79" s="106"/>
      <c r="AL79" s="106"/>
      <c r="AM79" s="105"/>
      <c r="AN79" s="204">
        <f t="shared" si="63"/>
        <v>0</v>
      </c>
      <c r="AO79" s="106"/>
      <c r="AP79" s="106"/>
      <c r="AQ79" s="106"/>
      <c r="AR79" s="105"/>
      <c r="AS79" s="204">
        <f t="shared" si="64"/>
        <v>0</v>
      </c>
      <c r="AT79" s="106"/>
      <c r="AU79" s="106"/>
      <c r="AV79" s="106"/>
      <c r="AW79" s="105"/>
      <c r="AX79" s="204">
        <f t="shared" si="65"/>
        <v>0</v>
      </c>
      <c r="AY79" s="106"/>
      <c r="AZ79" s="106"/>
      <c r="BA79" s="106"/>
      <c r="BB79" s="105"/>
      <c r="BC79" s="204">
        <f t="shared" si="66"/>
        <v>0</v>
      </c>
      <c r="BD79" s="106"/>
      <c r="BE79" s="106"/>
      <c r="BF79" s="106"/>
      <c r="BG79" s="103"/>
      <c r="BH79" s="204">
        <f t="shared" si="67"/>
        <v>0</v>
      </c>
      <c r="BI79" s="106"/>
      <c r="BJ79" s="106"/>
      <c r="BK79" s="106"/>
      <c r="BL79" s="103"/>
    </row>
    <row r="80" spans="1:86" ht="15.95" customHeight="1">
      <c r="A80" s="132" t="s">
        <v>260</v>
      </c>
      <c r="B80" s="114" t="s">
        <v>261</v>
      </c>
      <c r="C80" s="100"/>
      <c r="D80" s="101"/>
      <c r="E80" s="102"/>
      <c r="F80" s="102"/>
      <c r="G80" s="103"/>
      <c r="H80" s="104"/>
      <c r="I80" s="167">
        <f t="shared" si="68"/>
        <v>0</v>
      </c>
      <c r="J80" s="168">
        <f t="shared" ca="1" si="54"/>
        <v>0</v>
      </c>
      <c r="K80" s="168">
        <f t="shared" ca="1" si="55"/>
        <v>0</v>
      </c>
      <c r="L80" s="168">
        <f t="shared" ca="1" si="56"/>
        <v>0</v>
      </c>
      <c r="M80" s="168">
        <f t="shared" ca="1" si="57"/>
        <v>0</v>
      </c>
      <c r="N80" s="172">
        <f t="shared" si="69"/>
        <v>0</v>
      </c>
      <c r="O80" s="204">
        <f t="shared" si="58"/>
        <v>0</v>
      </c>
      <c r="P80" s="106"/>
      <c r="Q80" s="106"/>
      <c r="R80" s="106"/>
      <c r="S80" s="105"/>
      <c r="T80" s="204">
        <f t="shared" si="59"/>
        <v>0</v>
      </c>
      <c r="U80" s="106"/>
      <c r="V80" s="106"/>
      <c r="W80" s="106"/>
      <c r="X80" s="105"/>
      <c r="Y80" s="204">
        <f t="shared" si="60"/>
        <v>0</v>
      </c>
      <c r="Z80" s="106"/>
      <c r="AA80" s="106"/>
      <c r="AB80" s="106"/>
      <c r="AC80" s="105"/>
      <c r="AD80" s="204">
        <f t="shared" si="61"/>
        <v>0</v>
      </c>
      <c r="AE80" s="106"/>
      <c r="AF80" s="106"/>
      <c r="AG80" s="106"/>
      <c r="AH80" s="105"/>
      <c r="AI80" s="204">
        <f t="shared" si="62"/>
        <v>0</v>
      </c>
      <c r="AJ80" s="106"/>
      <c r="AK80" s="106"/>
      <c r="AL80" s="106"/>
      <c r="AM80" s="105"/>
      <c r="AN80" s="204">
        <f t="shared" si="63"/>
        <v>0</v>
      </c>
      <c r="AO80" s="106"/>
      <c r="AP80" s="106"/>
      <c r="AQ80" s="106"/>
      <c r="AR80" s="105"/>
      <c r="AS80" s="204">
        <f t="shared" si="64"/>
        <v>0</v>
      </c>
      <c r="AT80" s="106"/>
      <c r="AU80" s="106"/>
      <c r="AV80" s="106"/>
      <c r="AW80" s="105"/>
      <c r="AX80" s="204">
        <f t="shared" si="65"/>
        <v>0</v>
      </c>
      <c r="AY80" s="106"/>
      <c r="AZ80" s="106"/>
      <c r="BA80" s="106"/>
      <c r="BB80" s="105"/>
      <c r="BC80" s="204">
        <f t="shared" si="66"/>
        <v>0</v>
      </c>
      <c r="BD80" s="106"/>
      <c r="BE80" s="106"/>
      <c r="BF80" s="106"/>
      <c r="BG80" s="103"/>
      <c r="BH80" s="204">
        <f t="shared" si="67"/>
        <v>0</v>
      </c>
      <c r="BI80" s="106"/>
      <c r="BJ80" s="106"/>
      <c r="BK80" s="106"/>
      <c r="BL80" s="103"/>
    </row>
    <row r="81" spans="1:64" ht="15.95" customHeight="1">
      <c r="A81" s="132" t="s">
        <v>262</v>
      </c>
      <c r="B81" s="114" t="s">
        <v>263</v>
      </c>
      <c r="C81" s="100"/>
      <c r="D81" s="101"/>
      <c r="E81" s="102"/>
      <c r="F81" s="102"/>
      <c r="G81" s="103"/>
      <c r="H81" s="104"/>
      <c r="I81" s="167">
        <f t="shared" si="68"/>
        <v>0</v>
      </c>
      <c r="J81" s="168">
        <f t="shared" ca="1" si="54"/>
        <v>0</v>
      </c>
      <c r="K81" s="168">
        <f t="shared" ca="1" si="55"/>
        <v>0</v>
      </c>
      <c r="L81" s="168">
        <f t="shared" ca="1" si="56"/>
        <v>0</v>
      </c>
      <c r="M81" s="168">
        <f t="shared" ca="1" si="57"/>
        <v>0</v>
      </c>
      <c r="N81" s="172">
        <f t="shared" si="69"/>
        <v>0</v>
      </c>
      <c r="O81" s="204">
        <f t="shared" si="58"/>
        <v>0</v>
      </c>
      <c r="P81" s="106"/>
      <c r="Q81" s="106"/>
      <c r="R81" s="106"/>
      <c r="S81" s="105"/>
      <c r="T81" s="204">
        <f t="shared" si="59"/>
        <v>0</v>
      </c>
      <c r="U81" s="106"/>
      <c r="V81" s="106"/>
      <c r="W81" s="106"/>
      <c r="X81" s="105"/>
      <c r="Y81" s="204">
        <f t="shared" si="60"/>
        <v>0</v>
      </c>
      <c r="Z81" s="106"/>
      <c r="AA81" s="106"/>
      <c r="AB81" s="106"/>
      <c r="AC81" s="105"/>
      <c r="AD81" s="204">
        <f t="shared" si="61"/>
        <v>0</v>
      </c>
      <c r="AE81" s="106"/>
      <c r="AF81" s="106"/>
      <c r="AG81" s="106"/>
      <c r="AH81" s="105"/>
      <c r="AI81" s="204">
        <f t="shared" si="62"/>
        <v>0</v>
      </c>
      <c r="AJ81" s="106"/>
      <c r="AK81" s="106"/>
      <c r="AL81" s="106"/>
      <c r="AM81" s="105"/>
      <c r="AN81" s="204">
        <f t="shared" si="63"/>
        <v>0</v>
      </c>
      <c r="AO81" s="106"/>
      <c r="AP81" s="106"/>
      <c r="AQ81" s="106"/>
      <c r="AR81" s="105"/>
      <c r="AS81" s="204">
        <f t="shared" si="64"/>
        <v>0</v>
      </c>
      <c r="AT81" s="106"/>
      <c r="AU81" s="106"/>
      <c r="AV81" s="106"/>
      <c r="AW81" s="105"/>
      <c r="AX81" s="204">
        <f t="shared" si="65"/>
        <v>0</v>
      </c>
      <c r="AY81" s="106"/>
      <c r="AZ81" s="106"/>
      <c r="BA81" s="106"/>
      <c r="BB81" s="105"/>
      <c r="BC81" s="204">
        <f t="shared" si="66"/>
        <v>0</v>
      </c>
      <c r="BD81" s="106"/>
      <c r="BE81" s="106"/>
      <c r="BF81" s="106"/>
      <c r="BG81" s="103"/>
      <c r="BH81" s="204">
        <f t="shared" si="67"/>
        <v>0</v>
      </c>
      <c r="BI81" s="106"/>
      <c r="BJ81" s="106"/>
      <c r="BK81" s="106"/>
      <c r="BL81" s="103"/>
    </row>
    <row r="82" spans="1:64" ht="15.95" customHeight="1">
      <c r="A82" s="132" t="s">
        <v>264</v>
      </c>
      <c r="B82" s="114" t="s">
        <v>265</v>
      </c>
      <c r="C82" s="100"/>
      <c r="D82" s="101"/>
      <c r="E82" s="102"/>
      <c r="F82" s="102"/>
      <c r="G82" s="103"/>
      <c r="H82" s="104"/>
      <c r="I82" s="167">
        <f t="shared" si="68"/>
        <v>0</v>
      </c>
      <c r="J82" s="168">
        <f t="shared" ca="1" si="54"/>
        <v>0</v>
      </c>
      <c r="K82" s="168">
        <f t="shared" ca="1" si="55"/>
        <v>0</v>
      </c>
      <c r="L82" s="168">
        <f t="shared" ca="1" si="56"/>
        <v>0</v>
      </c>
      <c r="M82" s="168">
        <f t="shared" ca="1" si="57"/>
        <v>0</v>
      </c>
      <c r="N82" s="172">
        <f t="shared" si="69"/>
        <v>0</v>
      </c>
      <c r="O82" s="204">
        <f t="shared" si="58"/>
        <v>0</v>
      </c>
      <c r="P82" s="106"/>
      <c r="Q82" s="106"/>
      <c r="R82" s="106"/>
      <c r="S82" s="105"/>
      <c r="T82" s="204">
        <f t="shared" si="59"/>
        <v>0</v>
      </c>
      <c r="U82" s="106"/>
      <c r="V82" s="106"/>
      <c r="W82" s="106"/>
      <c r="X82" s="105"/>
      <c r="Y82" s="204">
        <f t="shared" si="60"/>
        <v>0</v>
      </c>
      <c r="Z82" s="106"/>
      <c r="AA82" s="106"/>
      <c r="AB82" s="106"/>
      <c r="AC82" s="105"/>
      <c r="AD82" s="204">
        <f t="shared" si="61"/>
        <v>0</v>
      </c>
      <c r="AE82" s="106"/>
      <c r="AF82" s="106"/>
      <c r="AG82" s="106"/>
      <c r="AH82" s="105"/>
      <c r="AI82" s="204">
        <f t="shared" si="62"/>
        <v>0</v>
      </c>
      <c r="AJ82" s="106"/>
      <c r="AK82" s="106"/>
      <c r="AL82" s="106"/>
      <c r="AM82" s="105"/>
      <c r="AN82" s="204">
        <f t="shared" si="63"/>
        <v>0</v>
      </c>
      <c r="AO82" s="106"/>
      <c r="AP82" s="106"/>
      <c r="AQ82" s="106"/>
      <c r="AR82" s="105"/>
      <c r="AS82" s="204">
        <f t="shared" si="64"/>
        <v>0</v>
      </c>
      <c r="AT82" s="106"/>
      <c r="AU82" s="106"/>
      <c r="AV82" s="106"/>
      <c r="AW82" s="105"/>
      <c r="AX82" s="204">
        <f t="shared" si="65"/>
        <v>0</v>
      </c>
      <c r="AY82" s="106"/>
      <c r="AZ82" s="106"/>
      <c r="BA82" s="106"/>
      <c r="BB82" s="105"/>
      <c r="BC82" s="204">
        <f t="shared" si="66"/>
        <v>0</v>
      </c>
      <c r="BD82" s="106"/>
      <c r="BE82" s="106"/>
      <c r="BF82" s="106"/>
      <c r="BG82" s="103"/>
      <c r="BH82" s="204">
        <f t="shared" si="67"/>
        <v>0</v>
      </c>
      <c r="BI82" s="106"/>
      <c r="BJ82" s="106"/>
      <c r="BK82" s="106"/>
      <c r="BL82" s="103"/>
    </row>
    <row r="83" spans="1:64" ht="15.95" customHeight="1">
      <c r="A83" s="132" t="s">
        <v>266</v>
      </c>
      <c r="B83" s="114" t="s">
        <v>267</v>
      </c>
      <c r="C83" s="100"/>
      <c r="D83" s="101"/>
      <c r="E83" s="102"/>
      <c r="F83" s="102"/>
      <c r="G83" s="103"/>
      <c r="H83" s="104"/>
      <c r="I83" s="167">
        <f t="shared" si="68"/>
        <v>0</v>
      </c>
      <c r="J83" s="168">
        <f t="shared" ca="1" si="54"/>
        <v>0</v>
      </c>
      <c r="K83" s="168">
        <f t="shared" ca="1" si="55"/>
        <v>0</v>
      </c>
      <c r="L83" s="168">
        <f t="shared" ca="1" si="56"/>
        <v>0</v>
      </c>
      <c r="M83" s="168">
        <f t="shared" ca="1" si="57"/>
        <v>0</v>
      </c>
      <c r="N83" s="172">
        <f t="shared" si="69"/>
        <v>0</v>
      </c>
      <c r="O83" s="204">
        <f t="shared" si="58"/>
        <v>0</v>
      </c>
      <c r="P83" s="106"/>
      <c r="Q83" s="106"/>
      <c r="R83" s="106"/>
      <c r="S83" s="105"/>
      <c r="T83" s="204">
        <f t="shared" si="59"/>
        <v>0</v>
      </c>
      <c r="U83" s="106"/>
      <c r="V83" s="106"/>
      <c r="W83" s="106"/>
      <c r="X83" s="105"/>
      <c r="Y83" s="204">
        <f t="shared" si="60"/>
        <v>0</v>
      </c>
      <c r="Z83" s="106"/>
      <c r="AA83" s="106"/>
      <c r="AB83" s="106"/>
      <c r="AC83" s="105"/>
      <c r="AD83" s="204">
        <f t="shared" si="61"/>
        <v>0</v>
      </c>
      <c r="AE83" s="106"/>
      <c r="AF83" s="106"/>
      <c r="AG83" s="106"/>
      <c r="AH83" s="105"/>
      <c r="AI83" s="204">
        <f t="shared" si="62"/>
        <v>0</v>
      </c>
      <c r="AJ83" s="106"/>
      <c r="AK83" s="106"/>
      <c r="AL83" s="106"/>
      <c r="AM83" s="105"/>
      <c r="AN83" s="204">
        <f t="shared" si="63"/>
        <v>0</v>
      </c>
      <c r="AO83" s="106"/>
      <c r="AP83" s="106"/>
      <c r="AQ83" s="106"/>
      <c r="AR83" s="105"/>
      <c r="AS83" s="204">
        <f t="shared" si="64"/>
        <v>0</v>
      </c>
      <c r="AT83" s="106"/>
      <c r="AU83" s="106"/>
      <c r="AV83" s="106"/>
      <c r="AW83" s="105"/>
      <c r="AX83" s="204">
        <f t="shared" si="65"/>
        <v>0</v>
      </c>
      <c r="AY83" s="106"/>
      <c r="AZ83" s="106"/>
      <c r="BA83" s="106"/>
      <c r="BB83" s="105"/>
      <c r="BC83" s="204">
        <f t="shared" si="66"/>
        <v>0</v>
      </c>
      <c r="BD83" s="106"/>
      <c r="BE83" s="106"/>
      <c r="BF83" s="106"/>
      <c r="BG83" s="103"/>
      <c r="BH83" s="204">
        <f t="shared" si="67"/>
        <v>0</v>
      </c>
      <c r="BI83" s="106"/>
      <c r="BJ83" s="106"/>
      <c r="BK83" s="106"/>
      <c r="BL83" s="103"/>
    </row>
    <row r="84" spans="1:64" ht="15.95" customHeight="1">
      <c r="A84" s="132" t="s">
        <v>268</v>
      </c>
      <c r="B84" s="114" t="s">
        <v>269</v>
      </c>
      <c r="C84" s="100"/>
      <c r="D84" s="101"/>
      <c r="E84" s="102"/>
      <c r="F84" s="102"/>
      <c r="G84" s="103"/>
      <c r="H84" s="104"/>
      <c r="I84" s="167">
        <f t="shared" si="68"/>
        <v>0</v>
      </c>
      <c r="J84" s="168">
        <f t="shared" ca="1" si="54"/>
        <v>0</v>
      </c>
      <c r="K84" s="168">
        <f t="shared" ca="1" si="55"/>
        <v>0</v>
      </c>
      <c r="L84" s="168">
        <f t="shared" ca="1" si="56"/>
        <v>0</v>
      </c>
      <c r="M84" s="168">
        <f t="shared" ca="1" si="57"/>
        <v>0</v>
      </c>
      <c r="N84" s="172">
        <f t="shared" si="69"/>
        <v>0</v>
      </c>
      <c r="O84" s="204">
        <f t="shared" si="58"/>
        <v>0</v>
      </c>
      <c r="P84" s="106"/>
      <c r="Q84" s="106"/>
      <c r="R84" s="106"/>
      <c r="S84" s="105"/>
      <c r="T84" s="204">
        <f t="shared" si="59"/>
        <v>0</v>
      </c>
      <c r="U84" s="106"/>
      <c r="V84" s="106"/>
      <c r="W84" s="106"/>
      <c r="X84" s="105"/>
      <c r="Y84" s="204">
        <f t="shared" si="60"/>
        <v>0</v>
      </c>
      <c r="Z84" s="106"/>
      <c r="AA84" s="106"/>
      <c r="AB84" s="106"/>
      <c r="AC84" s="105"/>
      <c r="AD84" s="204">
        <f t="shared" si="61"/>
        <v>0</v>
      </c>
      <c r="AE84" s="106"/>
      <c r="AF84" s="106"/>
      <c r="AG84" s="106"/>
      <c r="AH84" s="105"/>
      <c r="AI84" s="204">
        <f t="shared" si="62"/>
        <v>0</v>
      </c>
      <c r="AJ84" s="106"/>
      <c r="AK84" s="106"/>
      <c r="AL84" s="106"/>
      <c r="AM84" s="105"/>
      <c r="AN84" s="204">
        <f t="shared" si="63"/>
        <v>0</v>
      </c>
      <c r="AO84" s="106"/>
      <c r="AP84" s="106"/>
      <c r="AQ84" s="106"/>
      <c r="AR84" s="105"/>
      <c r="AS84" s="204">
        <f t="shared" si="64"/>
        <v>0</v>
      </c>
      <c r="AT84" s="106"/>
      <c r="AU84" s="106"/>
      <c r="AV84" s="106"/>
      <c r="AW84" s="105"/>
      <c r="AX84" s="204">
        <f t="shared" si="65"/>
        <v>0</v>
      </c>
      <c r="AY84" s="106"/>
      <c r="AZ84" s="106"/>
      <c r="BA84" s="106"/>
      <c r="BB84" s="105"/>
      <c r="BC84" s="204">
        <f t="shared" si="66"/>
        <v>0</v>
      </c>
      <c r="BD84" s="106"/>
      <c r="BE84" s="106"/>
      <c r="BF84" s="106"/>
      <c r="BG84" s="103"/>
      <c r="BH84" s="204">
        <f t="shared" si="67"/>
        <v>0</v>
      </c>
      <c r="BI84" s="106"/>
      <c r="BJ84" s="106"/>
      <c r="BK84" s="106"/>
      <c r="BL84" s="103"/>
    </row>
    <row r="85" spans="1:64" ht="15.95" customHeight="1">
      <c r="A85" s="132" t="s">
        <v>270</v>
      </c>
      <c r="B85" s="114" t="s">
        <v>271</v>
      </c>
      <c r="C85" s="100"/>
      <c r="D85" s="101"/>
      <c r="E85" s="102"/>
      <c r="F85" s="102"/>
      <c r="G85" s="103"/>
      <c r="H85" s="104"/>
      <c r="I85" s="167">
        <f t="shared" si="68"/>
        <v>0</v>
      </c>
      <c r="J85" s="168">
        <f t="shared" ca="1" si="54"/>
        <v>0</v>
      </c>
      <c r="K85" s="168">
        <f t="shared" ca="1" si="55"/>
        <v>0</v>
      </c>
      <c r="L85" s="168">
        <f t="shared" ca="1" si="56"/>
        <v>0</v>
      </c>
      <c r="M85" s="168">
        <f t="shared" ca="1" si="57"/>
        <v>0</v>
      </c>
      <c r="N85" s="172">
        <f t="shared" si="69"/>
        <v>0</v>
      </c>
      <c r="O85" s="204">
        <f t="shared" si="58"/>
        <v>0</v>
      </c>
      <c r="P85" s="106"/>
      <c r="Q85" s="106"/>
      <c r="R85" s="106"/>
      <c r="S85" s="105"/>
      <c r="T85" s="204">
        <f t="shared" si="59"/>
        <v>0</v>
      </c>
      <c r="U85" s="106"/>
      <c r="V85" s="106"/>
      <c r="W85" s="106"/>
      <c r="X85" s="105"/>
      <c r="Y85" s="204">
        <f t="shared" si="60"/>
        <v>0</v>
      </c>
      <c r="Z85" s="106"/>
      <c r="AA85" s="106"/>
      <c r="AB85" s="106"/>
      <c r="AC85" s="105"/>
      <c r="AD85" s="204">
        <f t="shared" si="61"/>
        <v>0</v>
      </c>
      <c r="AE85" s="106"/>
      <c r="AF85" s="106"/>
      <c r="AG85" s="106"/>
      <c r="AH85" s="105"/>
      <c r="AI85" s="204">
        <f t="shared" si="62"/>
        <v>0</v>
      </c>
      <c r="AJ85" s="106"/>
      <c r="AK85" s="106"/>
      <c r="AL85" s="106"/>
      <c r="AM85" s="105"/>
      <c r="AN85" s="204">
        <f t="shared" si="63"/>
        <v>0</v>
      </c>
      <c r="AO85" s="106"/>
      <c r="AP85" s="106"/>
      <c r="AQ85" s="106"/>
      <c r="AR85" s="105"/>
      <c r="AS85" s="204">
        <f t="shared" si="64"/>
        <v>0</v>
      </c>
      <c r="AT85" s="106"/>
      <c r="AU85" s="106"/>
      <c r="AV85" s="106"/>
      <c r="AW85" s="105"/>
      <c r="AX85" s="204">
        <f t="shared" si="65"/>
        <v>0</v>
      </c>
      <c r="AY85" s="106"/>
      <c r="AZ85" s="106"/>
      <c r="BA85" s="106"/>
      <c r="BB85" s="105"/>
      <c r="BC85" s="204">
        <f t="shared" si="66"/>
        <v>0</v>
      </c>
      <c r="BD85" s="106"/>
      <c r="BE85" s="106"/>
      <c r="BF85" s="106"/>
      <c r="BG85" s="103"/>
      <c r="BH85" s="204">
        <f t="shared" si="67"/>
        <v>0</v>
      </c>
      <c r="BI85" s="106"/>
      <c r="BJ85" s="106"/>
      <c r="BK85" s="106"/>
      <c r="BL85" s="103"/>
    </row>
    <row r="86" spans="1:64" ht="15.95" customHeight="1">
      <c r="A86" s="132" t="s">
        <v>272</v>
      </c>
      <c r="B86" s="114" t="s">
        <v>273</v>
      </c>
      <c r="C86" s="100"/>
      <c r="D86" s="101"/>
      <c r="E86" s="102"/>
      <c r="F86" s="102"/>
      <c r="G86" s="103"/>
      <c r="H86" s="104"/>
      <c r="I86" s="167">
        <f t="shared" si="68"/>
        <v>0</v>
      </c>
      <c r="J86" s="168">
        <f t="shared" ca="1" si="54"/>
        <v>0</v>
      </c>
      <c r="K86" s="168">
        <f t="shared" ca="1" si="55"/>
        <v>0</v>
      </c>
      <c r="L86" s="168">
        <f t="shared" ca="1" si="56"/>
        <v>0</v>
      </c>
      <c r="M86" s="168">
        <f t="shared" ca="1" si="57"/>
        <v>0</v>
      </c>
      <c r="N86" s="172">
        <f t="shared" si="69"/>
        <v>0</v>
      </c>
      <c r="O86" s="204">
        <f t="shared" si="58"/>
        <v>0</v>
      </c>
      <c r="P86" s="106"/>
      <c r="Q86" s="106"/>
      <c r="R86" s="106"/>
      <c r="S86" s="105"/>
      <c r="T86" s="204">
        <f t="shared" si="59"/>
        <v>0</v>
      </c>
      <c r="U86" s="106"/>
      <c r="V86" s="106"/>
      <c r="W86" s="106"/>
      <c r="X86" s="105"/>
      <c r="Y86" s="204">
        <f t="shared" si="60"/>
        <v>0</v>
      </c>
      <c r="Z86" s="106"/>
      <c r="AA86" s="106"/>
      <c r="AB86" s="106"/>
      <c r="AC86" s="105"/>
      <c r="AD86" s="204">
        <f t="shared" si="61"/>
        <v>0</v>
      </c>
      <c r="AE86" s="106"/>
      <c r="AF86" s="106"/>
      <c r="AG86" s="106"/>
      <c r="AH86" s="105"/>
      <c r="AI86" s="204">
        <f t="shared" si="62"/>
        <v>0</v>
      </c>
      <c r="AJ86" s="106"/>
      <c r="AK86" s="106"/>
      <c r="AL86" s="106"/>
      <c r="AM86" s="105"/>
      <c r="AN86" s="204">
        <f t="shared" si="63"/>
        <v>0</v>
      </c>
      <c r="AO86" s="106"/>
      <c r="AP86" s="106"/>
      <c r="AQ86" s="106"/>
      <c r="AR86" s="105"/>
      <c r="AS86" s="204">
        <f t="shared" si="64"/>
        <v>0</v>
      </c>
      <c r="AT86" s="106"/>
      <c r="AU86" s="106"/>
      <c r="AV86" s="106"/>
      <c r="AW86" s="105"/>
      <c r="AX86" s="204">
        <f t="shared" si="65"/>
        <v>0</v>
      </c>
      <c r="AY86" s="106"/>
      <c r="AZ86" s="106"/>
      <c r="BA86" s="106"/>
      <c r="BB86" s="105"/>
      <c r="BC86" s="204">
        <f t="shared" si="66"/>
        <v>0</v>
      </c>
      <c r="BD86" s="106"/>
      <c r="BE86" s="106"/>
      <c r="BF86" s="106"/>
      <c r="BG86" s="103"/>
      <c r="BH86" s="204">
        <f t="shared" si="67"/>
        <v>0</v>
      </c>
      <c r="BI86" s="106"/>
      <c r="BJ86" s="106"/>
      <c r="BK86" s="106"/>
      <c r="BL86" s="103"/>
    </row>
    <row r="87" spans="1:64" ht="15.95" customHeight="1">
      <c r="A87" s="132" t="s">
        <v>274</v>
      </c>
      <c r="B87" s="114" t="s">
        <v>275</v>
      </c>
      <c r="C87" s="100"/>
      <c r="D87" s="101"/>
      <c r="E87" s="102"/>
      <c r="F87" s="102"/>
      <c r="G87" s="103"/>
      <c r="H87" s="104"/>
      <c r="I87" s="167">
        <f t="shared" si="68"/>
        <v>0</v>
      </c>
      <c r="J87" s="168">
        <f t="shared" ca="1" si="54"/>
        <v>0</v>
      </c>
      <c r="K87" s="168">
        <f t="shared" ca="1" si="55"/>
        <v>0</v>
      </c>
      <c r="L87" s="168">
        <f t="shared" ca="1" si="56"/>
        <v>0</v>
      </c>
      <c r="M87" s="168">
        <f t="shared" ca="1" si="57"/>
        <v>0</v>
      </c>
      <c r="N87" s="172">
        <f t="shared" si="69"/>
        <v>0</v>
      </c>
      <c r="O87" s="204">
        <f t="shared" si="58"/>
        <v>0</v>
      </c>
      <c r="P87" s="106"/>
      <c r="Q87" s="106"/>
      <c r="R87" s="106"/>
      <c r="S87" s="105"/>
      <c r="T87" s="204">
        <f t="shared" si="59"/>
        <v>0</v>
      </c>
      <c r="U87" s="106"/>
      <c r="V87" s="106"/>
      <c r="W87" s="106"/>
      <c r="X87" s="105"/>
      <c r="Y87" s="204">
        <f t="shared" si="60"/>
        <v>0</v>
      </c>
      <c r="Z87" s="106"/>
      <c r="AA87" s="106"/>
      <c r="AB87" s="106"/>
      <c r="AC87" s="105"/>
      <c r="AD87" s="204">
        <f t="shared" si="61"/>
        <v>0</v>
      </c>
      <c r="AE87" s="106"/>
      <c r="AF87" s="106"/>
      <c r="AG87" s="106"/>
      <c r="AH87" s="105"/>
      <c r="AI87" s="204">
        <f t="shared" si="62"/>
        <v>0</v>
      </c>
      <c r="AJ87" s="106"/>
      <c r="AK87" s="106"/>
      <c r="AL87" s="106"/>
      <c r="AM87" s="105"/>
      <c r="AN87" s="204">
        <f t="shared" si="63"/>
        <v>0</v>
      </c>
      <c r="AO87" s="106"/>
      <c r="AP87" s="106"/>
      <c r="AQ87" s="106"/>
      <c r="AR87" s="105"/>
      <c r="AS87" s="204">
        <f t="shared" si="64"/>
        <v>0</v>
      </c>
      <c r="AT87" s="106"/>
      <c r="AU87" s="106"/>
      <c r="AV87" s="106"/>
      <c r="AW87" s="105"/>
      <c r="AX87" s="204">
        <f t="shared" si="65"/>
        <v>0</v>
      </c>
      <c r="AY87" s="106"/>
      <c r="AZ87" s="106"/>
      <c r="BA87" s="106"/>
      <c r="BB87" s="105"/>
      <c r="BC87" s="204">
        <f t="shared" si="66"/>
        <v>0</v>
      </c>
      <c r="BD87" s="106"/>
      <c r="BE87" s="106"/>
      <c r="BF87" s="106"/>
      <c r="BG87" s="103"/>
      <c r="BH87" s="204">
        <f t="shared" si="67"/>
        <v>0</v>
      </c>
      <c r="BI87" s="106"/>
      <c r="BJ87" s="106"/>
      <c r="BK87" s="106"/>
      <c r="BL87" s="103"/>
    </row>
    <row r="88" spans="1:64" ht="15.95" customHeight="1">
      <c r="A88" s="132" t="s">
        <v>276</v>
      </c>
      <c r="B88" s="114" t="s">
        <v>277</v>
      </c>
      <c r="C88" s="100"/>
      <c r="D88" s="101"/>
      <c r="E88" s="102"/>
      <c r="F88" s="102"/>
      <c r="G88" s="103"/>
      <c r="H88" s="104"/>
      <c r="I88" s="167">
        <f t="shared" si="68"/>
        <v>0</v>
      </c>
      <c r="J88" s="168">
        <f t="shared" ca="1" si="54"/>
        <v>0</v>
      </c>
      <c r="K88" s="168">
        <f t="shared" ca="1" si="55"/>
        <v>0</v>
      </c>
      <c r="L88" s="168">
        <f t="shared" ca="1" si="56"/>
        <v>0</v>
      </c>
      <c r="M88" s="168">
        <f t="shared" ca="1" si="57"/>
        <v>0</v>
      </c>
      <c r="N88" s="172">
        <f t="shared" si="69"/>
        <v>0</v>
      </c>
      <c r="O88" s="204">
        <f t="shared" si="58"/>
        <v>0</v>
      </c>
      <c r="P88" s="106"/>
      <c r="Q88" s="106"/>
      <c r="R88" s="106"/>
      <c r="S88" s="105"/>
      <c r="T88" s="204">
        <f t="shared" si="59"/>
        <v>0</v>
      </c>
      <c r="U88" s="106"/>
      <c r="V88" s="106"/>
      <c r="W88" s="106"/>
      <c r="X88" s="105"/>
      <c r="Y88" s="204">
        <f t="shared" si="60"/>
        <v>0</v>
      </c>
      <c r="Z88" s="106"/>
      <c r="AA88" s="106"/>
      <c r="AB88" s="106"/>
      <c r="AC88" s="105"/>
      <c r="AD88" s="204">
        <f t="shared" si="61"/>
        <v>0</v>
      </c>
      <c r="AE88" s="106"/>
      <c r="AF88" s="106"/>
      <c r="AG88" s="106"/>
      <c r="AH88" s="105"/>
      <c r="AI88" s="204">
        <f t="shared" si="62"/>
        <v>0</v>
      </c>
      <c r="AJ88" s="106"/>
      <c r="AK88" s="106"/>
      <c r="AL88" s="106"/>
      <c r="AM88" s="105"/>
      <c r="AN88" s="204">
        <f t="shared" si="63"/>
        <v>0</v>
      </c>
      <c r="AO88" s="106"/>
      <c r="AP88" s="106"/>
      <c r="AQ88" s="106"/>
      <c r="AR88" s="105"/>
      <c r="AS88" s="204">
        <f t="shared" si="64"/>
        <v>0</v>
      </c>
      <c r="AT88" s="106"/>
      <c r="AU88" s="106"/>
      <c r="AV88" s="106"/>
      <c r="AW88" s="105"/>
      <c r="AX88" s="204">
        <f t="shared" si="65"/>
        <v>0</v>
      </c>
      <c r="AY88" s="106"/>
      <c r="AZ88" s="106"/>
      <c r="BA88" s="106"/>
      <c r="BB88" s="105"/>
      <c r="BC88" s="204">
        <f t="shared" si="66"/>
        <v>0</v>
      </c>
      <c r="BD88" s="106"/>
      <c r="BE88" s="106"/>
      <c r="BF88" s="106"/>
      <c r="BG88" s="103"/>
      <c r="BH88" s="204">
        <f t="shared" si="67"/>
        <v>0</v>
      </c>
      <c r="BI88" s="106"/>
      <c r="BJ88" s="106"/>
      <c r="BK88" s="106"/>
      <c r="BL88" s="103"/>
    </row>
    <row r="89" spans="1:64" ht="15.95" customHeight="1">
      <c r="A89" s="132" t="s">
        <v>278</v>
      </c>
      <c r="B89" s="114" t="s">
        <v>279</v>
      </c>
      <c r="C89" s="100"/>
      <c r="D89" s="101"/>
      <c r="E89" s="102"/>
      <c r="F89" s="102"/>
      <c r="G89" s="103"/>
      <c r="H89" s="104"/>
      <c r="I89" s="167">
        <f t="shared" si="68"/>
        <v>0</v>
      </c>
      <c r="J89" s="168">
        <f t="shared" ca="1" si="54"/>
        <v>0</v>
      </c>
      <c r="K89" s="168">
        <f t="shared" ca="1" si="55"/>
        <v>0</v>
      </c>
      <c r="L89" s="168">
        <f t="shared" ca="1" si="56"/>
        <v>0</v>
      </c>
      <c r="M89" s="168">
        <f t="shared" ca="1" si="57"/>
        <v>0</v>
      </c>
      <c r="N89" s="172">
        <f t="shared" si="69"/>
        <v>0</v>
      </c>
      <c r="O89" s="204">
        <f t="shared" si="58"/>
        <v>0</v>
      </c>
      <c r="P89" s="106"/>
      <c r="Q89" s="106"/>
      <c r="R89" s="106"/>
      <c r="S89" s="105"/>
      <c r="T89" s="204">
        <f t="shared" si="59"/>
        <v>0</v>
      </c>
      <c r="U89" s="106"/>
      <c r="V89" s="106"/>
      <c r="W89" s="106"/>
      <c r="X89" s="105"/>
      <c r="Y89" s="204">
        <f t="shared" si="60"/>
        <v>0</v>
      </c>
      <c r="Z89" s="106"/>
      <c r="AA89" s="106"/>
      <c r="AB89" s="106"/>
      <c r="AC89" s="105"/>
      <c r="AD89" s="204">
        <f t="shared" si="61"/>
        <v>0</v>
      </c>
      <c r="AE89" s="106"/>
      <c r="AF89" s="106"/>
      <c r="AG89" s="106"/>
      <c r="AH89" s="105"/>
      <c r="AI89" s="204">
        <f t="shared" si="62"/>
        <v>0</v>
      </c>
      <c r="AJ89" s="106"/>
      <c r="AK89" s="106"/>
      <c r="AL89" s="106"/>
      <c r="AM89" s="105"/>
      <c r="AN89" s="204">
        <f t="shared" si="63"/>
        <v>0</v>
      </c>
      <c r="AO89" s="106"/>
      <c r="AP89" s="106"/>
      <c r="AQ89" s="106"/>
      <c r="AR89" s="105"/>
      <c r="AS89" s="204">
        <f t="shared" si="64"/>
        <v>0</v>
      </c>
      <c r="AT89" s="106"/>
      <c r="AU89" s="106"/>
      <c r="AV89" s="106"/>
      <c r="AW89" s="105"/>
      <c r="AX89" s="204">
        <f t="shared" si="65"/>
        <v>0</v>
      </c>
      <c r="AY89" s="106"/>
      <c r="AZ89" s="106"/>
      <c r="BA89" s="106"/>
      <c r="BB89" s="105"/>
      <c r="BC89" s="204">
        <f t="shared" si="66"/>
        <v>0</v>
      </c>
      <c r="BD89" s="106"/>
      <c r="BE89" s="106"/>
      <c r="BF89" s="106"/>
      <c r="BG89" s="103"/>
      <c r="BH89" s="204">
        <f t="shared" si="67"/>
        <v>0</v>
      </c>
      <c r="BI89" s="106"/>
      <c r="BJ89" s="106"/>
      <c r="BK89" s="106"/>
      <c r="BL89" s="103"/>
    </row>
    <row r="90" spans="1:64" ht="15.95" customHeight="1">
      <c r="A90" s="132" t="s">
        <v>280</v>
      </c>
      <c r="B90" s="114" t="s">
        <v>281</v>
      </c>
      <c r="C90" s="100"/>
      <c r="D90" s="101"/>
      <c r="E90" s="102"/>
      <c r="F90" s="102"/>
      <c r="G90" s="103"/>
      <c r="H90" s="104"/>
      <c r="I90" s="167">
        <f t="shared" si="68"/>
        <v>0</v>
      </c>
      <c r="J90" s="168">
        <f t="shared" ca="1" si="54"/>
        <v>0</v>
      </c>
      <c r="K90" s="168">
        <f t="shared" ca="1" si="55"/>
        <v>0</v>
      </c>
      <c r="L90" s="168">
        <f t="shared" ca="1" si="56"/>
        <v>0</v>
      </c>
      <c r="M90" s="168">
        <f t="shared" ca="1" si="57"/>
        <v>0</v>
      </c>
      <c r="N90" s="172">
        <f t="shared" si="69"/>
        <v>0</v>
      </c>
      <c r="O90" s="204">
        <f t="shared" si="58"/>
        <v>0</v>
      </c>
      <c r="P90" s="106"/>
      <c r="Q90" s="106"/>
      <c r="R90" s="106"/>
      <c r="S90" s="105"/>
      <c r="T90" s="204">
        <f t="shared" si="59"/>
        <v>0</v>
      </c>
      <c r="U90" s="106"/>
      <c r="V90" s="106"/>
      <c r="W90" s="106"/>
      <c r="X90" s="105"/>
      <c r="Y90" s="204">
        <f t="shared" si="60"/>
        <v>0</v>
      </c>
      <c r="Z90" s="106"/>
      <c r="AA90" s="106"/>
      <c r="AB90" s="106"/>
      <c r="AC90" s="105"/>
      <c r="AD90" s="204">
        <f t="shared" si="61"/>
        <v>0</v>
      </c>
      <c r="AE90" s="106"/>
      <c r="AF90" s="106"/>
      <c r="AG90" s="106"/>
      <c r="AH90" s="105"/>
      <c r="AI90" s="204">
        <f t="shared" si="62"/>
        <v>0</v>
      </c>
      <c r="AJ90" s="106"/>
      <c r="AK90" s="106"/>
      <c r="AL90" s="106"/>
      <c r="AM90" s="105"/>
      <c r="AN90" s="204">
        <f t="shared" si="63"/>
        <v>0</v>
      </c>
      <c r="AO90" s="106"/>
      <c r="AP90" s="106"/>
      <c r="AQ90" s="106"/>
      <c r="AR90" s="105"/>
      <c r="AS90" s="204">
        <f t="shared" si="64"/>
        <v>0</v>
      </c>
      <c r="AT90" s="106"/>
      <c r="AU90" s="106"/>
      <c r="AV90" s="106"/>
      <c r="AW90" s="105"/>
      <c r="AX90" s="204">
        <f t="shared" si="65"/>
        <v>0</v>
      </c>
      <c r="AY90" s="106"/>
      <c r="AZ90" s="106"/>
      <c r="BA90" s="106"/>
      <c r="BB90" s="105"/>
      <c r="BC90" s="204">
        <f t="shared" si="66"/>
        <v>0</v>
      </c>
      <c r="BD90" s="106"/>
      <c r="BE90" s="106"/>
      <c r="BF90" s="106"/>
      <c r="BG90" s="103"/>
      <c r="BH90" s="204">
        <f t="shared" si="67"/>
        <v>0</v>
      </c>
      <c r="BI90" s="106"/>
      <c r="BJ90" s="106"/>
      <c r="BK90" s="106"/>
      <c r="BL90" s="103"/>
    </row>
    <row r="91" spans="1:64" ht="15.95" customHeight="1">
      <c r="A91" s="132" t="s">
        <v>282</v>
      </c>
      <c r="B91" s="114" t="s">
        <v>283</v>
      </c>
      <c r="C91" s="100"/>
      <c r="D91" s="101"/>
      <c r="E91" s="102"/>
      <c r="F91" s="102"/>
      <c r="G91" s="103"/>
      <c r="H91" s="104"/>
      <c r="I91" s="167">
        <f t="shared" si="68"/>
        <v>0</v>
      </c>
      <c r="J91" s="168">
        <f t="shared" ca="1" si="54"/>
        <v>0</v>
      </c>
      <c r="K91" s="168">
        <f t="shared" ca="1" si="55"/>
        <v>0</v>
      </c>
      <c r="L91" s="168">
        <f t="shared" ca="1" si="56"/>
        <v>0</v>
      </c>
      <c r="M91" s="168">
        <f t="shared" ca="1" si="57"/>
        <v>0</v>
      </c>
      <c r="N91" s="172">
        <f t="shared" si="69"/>
        <v>0</v>
      </c>
      <c r="O91" s="204">
        <f t="shared" si="58"/>
        <v>0</v>
      </c>
      <c r="P91" s="106"/>
      <c r="Q91" s="106"/>
      <c r="R91" s="106"/>
      <c r="S91" s="105"/>
      <c r="T91" s="204">
        <f t="shared" si="59"/>
        <v>0</v>
      </c>
      <c r="U91" s="106"/>
      <c r="V91" s="106"/>
      <c r="W91" s="106"/>
      <c r="X91" s="105"/>
      <c r="Y91" s="204">
        <f t="shared" si="60"/>
        <v>0</v>
      </c>
      <c r="Z91" s="106"/>
      <c r="AA91" s="106"/>
      <c r="AB91" s="106"/>
      <c r="AC91" s="105"/>
      <c r="AD91" s="204">
        <f t="shared" si="61"/>
        <v>0</v>
      </c>
      <c r="AE91" s="106"/>
      <c r="AF91" s="106"/>
      <c r="AG91" s="106"/>
      <c r="AH91" s="105"/>
      <c r="AI91" s="204">
        <f t="shared" si="62"/>
        <v>0</v>
      </c>
      <c r="AJ91" s="106"/>
      <c r="AK91" s="106"/>
      <c r="AL91" s="106"/>
      <c r="AM91" s="105"/>
      <c r="AN91" s="204">
        <f t="shared" si="63"/>
        <v>0</v>
      </c>
      <c r="AO91" s="106"/>
      <c r="AP91" s="106"/>
      <c r="AQ91" s="106"/>
      <c r="AR91" s="105"/>
      <c r="AS91" s="204">
        <f t="shared" si="64"/>
        <v>0</v>
      </c>
      <c r="AT91" s="106"/>
      <c r="AU91" s="106"/>
      <c r="AV91" s="106"/>
      <c r="AW91" s="105"/>
      <c r="AX91" s="204">
        <f t="shared" si="65"/>
        <v>0</v>
      </c>
      <c r="AY91" s="106"/>
      <c r="AZ91" s="106"/>
      <c r="BA91" s="106"/>
      <c r="BB91" s="105"/>
      <c r="BC91" s="204">
        <f t="shared" si="66"/>
        <v>0</v>
      </c>
      <c r="BD91" s="106"/>
      <c r="BE91" s="106"/>
      <c r="BF91" s="106"/>
      <c r="BG91" s="103"/>
      <c r="BH91" s="204">
        <f t="shared" si="67"/>
        <v>0</v>
      </c>
      <c r="BI91" s="106"/>
      <c r="BJ91" s="106"/>
      <c r="BK91" s="106"/>
      <c r="BL91" s="103"/>
    </row>
    <row r="92" spans="1:64" ht="15.95" customHeight="1">
      <c r="A92" s="132" t="s">
        <v>284</v>
      </c>
      <c r="B92" s="114" t="s">
        <v>285</v>
      </c>
      <c r="C92" s="100"/>
      <c r="D92" s="101"/>
      <c r="E92" s="102"/>
      <c r="F92" s="102"/>
      <c r="G92" s="103"/>
      <c r="H92" s="104"/>
      <c r="I92" s="167">
        <f t="shared" si="68"/>
        <v>0</v>
      </c>
      <c r="J92" s="168">
        <f t="shared" ca="1" si="54"/>
        <v>0</v>
      </c>
      <c r="K92" s="168">
        <f t="shared" ca="1" si="55"/>
        <v>0</v>
      </c>
      <c r="L92" s="168">
        <f t="shared" ca="1" si="56"/>
        <v>0</v>
      </c>
      <c r="M92" s="168">
        <f t="shared" ca="1" si="57"/>
        <v>0</v>
      </c>
      <c r="N92" s="172">
        <f t="shared" si="69"/>
        <v>0</v>
      </c>
      <c r="O92" s="204">
        <f t="shared" si="58"/>
        <v>0</v>
      </c>
      <c r="P92" s="106"/>
      <c r="Q92" s="106"/>
      <c r="R92" s="106"/>
      <c r="S92" s="105"/>
      <c r="T92" s="204">
        <f t="shared" si="59"/>
        <v>0</v>
      </c>
      <c r="U92" s="106"/>
      <c r="V92" s="106"/>
      <c r="W92" s="106"/>
      <c r="X92" s="105"/>
      <c r="Y92" s="204">
        <f t="shared" si="60"/>
        <v>0</v>
      </c>
      <c r="Z92" s="106"/>
      <c r="AA92" s="106"/>
      <c r="AB92" s="106"/>
      <c r="AC92" s="105"/>
      <c r="AD92" s="204">
        <f t="shared" si="61"/>
        <v>0</v>
      </c>
      <c r="AE92" s="106"/>
      <c r="AF92" s="106"/>
      <c r="AG92" s="106"/>
      <c r="AH92" s="105"/>
      <c r="AI92" s="204">
        <f t="shared" si="62"/>
        <v>0</v>
      </c>
      <c r="AJ92" s="106"/>
      <c r="AK92" s="106"/>
      <c r="AL92" s="106"/>
      <c r="AM92" s="105"/>
      <c r="AN92" s="204">
        <f t="shared" si="63"/>
        <v>0</v>
      </c>
      <c r="AO92" s="106"/>
      <c r="AP92" s="106"/>
      <c r="AQ92" s="106"/>
      <c r="AR92" s="105"/>
      <c r="AS92" s="204">
        <f t="shared" si="64"/>
        <v>0</v>
      </c>
      <c r="AT92" s="106"/>
      <c r="AU92" s="106"/>
      <c r="AV92" s="106"/>
      <c r="AW92" s="105"/>
      <c r="AX92" s="204">
        <f t="shared" si="65"/>
        <v>0</v>
      </c>
      <c r="AY92" s="106"/>
      <c r="AZ92" s="106"/>
      <c r="BA92" s="106"/>
      <c r="BB92" s="105"/>
      <c r="BC92" s="204">
        <f t="shared" si="66"/>
        <v>0</v>
      </c>
      <c r="BD92" s="106"/>
      <c r="BE92" s="106"/>
      <c r="BF92" s="106"/>
      <c r="BG92" s="103"/>
      <c r="BH92" s="204">
        <f t="shared" si="67"/>
        <v>0</v>
      </c>
      <c r="BI92" s="106"/>
      <c r="BJ92" s="106"/>
      <c r="BK92" s="106"/>
      <c r="BL92" s="103"/>
    </row>
    <row r="93" spans="1:64" ht="15.95" customHeight="1">
      <c r="A93" s="132" t="s">
        <v>286</v>
      </c>
      <c r="B93" s="114" t="s">
        <v>287</v>
      </c>
      <c r="C93" s="100"/>
      <c r="D93" s="101"/>
      <c r="E93" s="102"/>
      <c r="F93" s="102"/>
      <c r="G93" s="103"/>
      <c r="H93" s="104"/>
      <c r="I93" s="167">
        <f>H93*30</f>
        <v>0</v>
      </c>
      <c r="J93" s="168">
        <f t="shared" ca="1" si="54"/>
        <v>0</v>
      </c>
      <c r="K93" s="168">
        <f t="shared" ca="1" si="55"/>
        <v>0</v>
      </c>
      <c r="L93" s="168">
        <f t="shared" ca="1" si="56"/>
        <v>0</v>
      </c>
      <c r="M93" s="168">
        <f t="shared" ca="1" si="57"/>
        <v>0</v>
      </c>
      <c r="N93" s="172">
        <f>I93-J93</f>
        <v>0</v>
      </c>
      <c r="O93" s="204">
        <f t="shared" si="58"/>
        <v>0</v>
      </c>
      <c r="P93" s="106"/>
      <c r="Q93" s="106"/>
      <c r="R93" s="106"/>
      <c r="S93" s="105"/>
      <c r="T93" s="204">
        <f t="shared" si="59"/>
        <v>0</v>
      </c>
      <c r="U93" s="106"/>
      <c r="V93" s="106"/>
      <c r="W93" s="106"/>
      <c r="X93" s="105"/>
      <c r="Y93" s="204">
        <f t="shared" si="60"/>
        <v>0</v>
      </c>
      <c r="Z93" s="106"/>
      <c r="AA93" s="106"/>
      <c r="AB93" s="106"/>
      <c r="AC93" s="105"/>
      <c r="AD93" s="204">
        <f t="shared" si="61"/>
        <v>0</v>
      </c>
      <c r="AE93" s="106"/>
      <c r="AF93" s="106"/>
      <c r="AG93" s="106"/>
      <c r="AH93" s="105"/>
      <c r="AI93" s="204">
        <f t="shared" si="62"/>
        <v>0</v>
      </c>
      <c r="AJ93" s="106"/>
      <c r="AK93" s="106"/>
      <c r="AL93" s="106"/>
      <c r="AM93" s="105"/>
      <c r="AN93" s="204">
        <f t="shared" si="63"/>
        <v>0</v>
      </c>
      <c r="AO93" s="106"/>
      <c r="AP93" s="106"/>
      <c r="AQ93" s="106"/>
      <c r="AR93" s="105"/>
      <c r="AS93" s="204">
        <f t="shared" si="64"/>
        <v>0</v>
      </c>
      <c r="AT93" s="106"/>
      <c r="AU93" s="106"/>
      <c r="AV93" s="106"/>
      <c r="AW93" s="105"/>
      <c r="AX93" s="204">
        <f t="shared" si="65"/>
        <v>0</v>
      </c>
      <c r="AY93" s="106"/>
      <c r="AZ93" s="106"/>
      <c r="BA93" s="106"/>
      <c r="BB93" s="105"/>
      <c r="BC93" s="204">
        <f t="shared" si="66"/>
        <v>0</v>
      </c>
      <c r="BD93" s="106"/>
      <c r="BE93" s="106"/>
      <c r="BF93" s="106"/>
      <c r="BG93" s="103"/>
      <c r="BH93" s="204">
        <f t="shared" si="67"/>
        <v>0</v>
      </c>
      <c r="BI93" s="106"/>
      <c r="BJ93" s="106"/>
      <c r="BK93" s="106"/>
      <c r="BL93" s="103"/>
    </row>
    <row r="94" spans="1:64" ht="15.95" customHeight="1">
      <c r="A94" s="133"/>
      <c r="B94" s="115"/>
      <c r="C94" s="108"/>
      <c r="D94" s="109"/>
      <c r="E94" s="110"/>
      <c r="F94" s="110"/>
      <c r="G94" s="111"/>
      <c r="H94" s="112"/>
      <c r="I94" s="169">
        <f>H94*30</f>
        <v>0</v>
      </c>
      <c r="J94" s="168">
        <f t="shared" ca="1" si="54"/>
        <v>0</v>
      </c>
      <c r="K94" s="168">
        <f t="shared" ca="1" si="55"/>
        <v>0</v>
      </c>
      <c r="L94" s="168">
        <f t="shared" ca="1" si="56"/>
        <v>0</v>
      </c>
      <c r="M94" s="168">
        <f t="shared" ca="1" si="57"/>
        <v>0</v>
      </c>
      <c r="N94" s="173">
        <f>I94-J94</f>
        <v>0</v>
      </c>
      <c r="O94" s="204">
        <f t="shared" si="58"/>
        <v>0</v>
      </c>
      <c r="P94" s="194"/>
      <c r="Q94" s="194"/>
      <c r="R94" s="194"/>
      <c r="S94" s="113"/>
      <c r="T94" s="204">
        <f t="shared" si="59"/>
        <v>0</v>
      </c>
      <c r="U94" s="194"/>
      <c r="V94" s="194"/>
      <c r="W94" s="194"/>
      <c r="X94" s="113"/>
      <c r="Y94" s="204">
        <f t="shared" si="60"/>
        <v>0</v>
      </c>
      <c r="Z94" s="194"/>
      <c r="AA94" s="194"/>
      <c r="AB94" s="194"/>
      <c r="AC94" s="113"/>
      <c r="AD94" s="204">
        <f t="shared" si="61"/>
        <v>0</v>
      </c>
      <c r="AE94" s="194"/>
      <c r="AF94" s="194"/>
      <c r="AG94" s="194"/>
      <c r="AH94" s="113"/>
      <c r="AI94" s="204">
        <f t="shared" si="62"/>
        <v>0</v>
      </c>
      <c r="AJ94" s="194"/>
      <c r="AK94" s="194"/>
      <c r="AL94" s="194"/>
      <c r="AM94" s="113"/>
      <c r="AN94" s="204">
        <f t="shared" si="63"/>
        <v>0</v>
      </c>
      <c r="AO94" s="194"/>
      <c r="AP94" s="194"/>
      <c r="AQ94" s="194"/>
      <c r="AR94" s="113"/>
      <c r="AS94" s="204">
        <f t="shared" si="64"/>
        <v>0</v>
      </c>
      <c r="AT94" s="194"/>
      <c r="AU94" s="194"/>
      <c r="AV94" s="194"/>
      <c r="AW94" s="113"/>
      <c r="AX94" s="204">
        <f t="shared" si="65"/>
        <v>0</v>
      </c>
      <c r="AY94" s="194"/>
      <c r="AZ94" s="194"/>
      <c r="BA94" s="194"/>
      <c r="BB94" s="113"/>
      <c r="BC94" s="204">
        <f t="shared" si="66"/>
        <v>0</v>
      </c>
      <c r="BD94" s="194"/>
      <c r="BE94" s="194"/>
      <c r="BF94" s="194"/>
      <c r="BG94" s="111"/>
      <c r="BH94" s="204">
        <f t="shared" si="67"/>
        <v>0</v>
      </c>
      <c r="BI94" s="194"/>
      <c r="BJ94" s="194"/>
      <c r="BK94" s="194"/>
      <c r="BL94" s="111"/>
    </row>
    <row r="95" spans="1:64" ht="15.95" customHeight="1">
      <c r="A95" s="533" t="s">
        <v>191</v>
      </c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534"/>
      <c r="M95" s="534"/>
      <c r="N95" s="534"/>
      <c r="O95" s="534"/>
      <c r="P95" s="534"/>
      <c r="Q95" s="534"/>
      <c r="R95" s="534"/>
      <c r="S95" s="534"/>
      <c r="T95" s="534"/>
      <c r="U95" s="534"/>
      <c r="V95" s="534"/>
      <c r="W95" s="534"/>
      <c r="X95" s="534"/>
      <c r="Y95" s="534"/>
      <c r="Z95" s="534"/>
      <c r="AA95" s="534"/>
      <c r="AB95" s="534"/>
      <c r="AC95" s="534"/>
      <c r="AD95" s="534"/>
      <c r="AE95" s="534"/>
      <c r="AF95" s="534"/>
      <c r="AG95" s="534"/>
      <c r="AH95" s="534"/>
      <c r="AI95" s="534"/>
      <c r="AJ95" s="534"/>
      <c r="AK95" s="534"/>
      <c r="AL95" s="534"/>
      <c r="AM95" s="534"/>
      <c r="AN95" s="534"/>
      <c r="AO95" s="534"/>
      <c r="AP95" s="534"/>
      <c r="AQ95" s="534"/>
      <c r="AR95" s="534"/>
      <c r="AS95" s="534"/>
      <c r="AT95" s="534"/>
      <c r="AU95" s="534"/>
      <c r="AV95" s="534"/>
      <c r="AW95" s="534"/>
      <c r="AX95" s="534"/>
      <c r="AY95" s="534"/>
      <c r="AZ95" s="534"/>
      <c r="BA95" s="534"/>
      <c r="BB95" s="534"/>
      <c r="BC95" s="534"/>
      <c r="BD95" s="534"/>
      <c r="BE95" s="534"/>
      <c r="BF95" s="534"/>
      <c r="BG95" s="534"/>
      <c r="BH95" s="534"/>
      <c r="BI95" s="534"/>
      <c r="BJ95" s="534"/>
      <c r="BK95" s="534"/>
      <c r="BL95" s="535"/>
    </row>
    <row r="96" spans="1:64" ht="15.95" customHeight="1">
      <c r="A96" s="132" t="s">
        <v>166</v>
      </c>
      <c r="B96" s="114" t="s">
        <v>193</v>
      </c>
      <c r="C96" s="100"/>
      <c r="D96" s="101"/>
      <c r="E96" s="102"/>
      <c r="F96" s="102"/>
      <c r="G96" s="103"/>
      <c r="H96" s="104"/>
      <c r="I96" s="167">
        <f>H96*30</f>
        <v>0</v>
      </c>
      <c r="J96" s="168">
        <f t="shared" ref="J96:J114" ca="1" si="70">IF(Т_РВО="Перший бакалаврський",IF(Т_ФН="денна",O96*$S$2+T96*$X$2+Y96*$AC$2+AD96*$AH$2+AI96*$AM$2+AN96*$AR$2+AS96*$AW$2+AX96*$BB$2+BC96*$BG$2+BH96*$BL$2,O96+T96+Y96+AD96+AI96+AN96+AS96+AX96+BC96+BH96),IF(Т_ФН="денна",O96*$S$2+T96*$X$2+Y96*$AC$2,O96+T96+Y96))</f>
        <v>0</v>
      </c>
      <c r="K96" s="168">
        <f t="shared" ref="K96:K114" ca="1" si="71">IF(Т_РВО="Перший бакалаврський",IF(Т_ФН="денна",P96*$S$2+U96*$X$2+Z96*$AC$2+AE96*$AH$2+AJ96*$AM$2+AO96*$AR$2+AT96*$AW$2+AY96*$BB$2+BD96*$BG$2+BI96*$BL$2,P96+U96+Z96+AE96+AJ96+AO96+AT96+AY96+BD96+BI96),IF(Т_ФН="денна",P96*$S$2+U96*$X$2+Z96*$AC$2,P96+U96+Z96))</f>
        <v>0</v>
      </c>
      <c r="L96" s="168">
        <f t="shared" ref="L96:L114" ca="1" si="72">IF(Т_РВО="Перший бакалаврський",IF(Т_ФН="денна",Q96*$S$2+V96*$X$2+AA96*$AC$2+AF96*$AH$2+AK96*$AM$2+AP96*$AR$2+AU96*$AW$2+AZ96*$BB$2+BE96*$BG$2+BJ96*$BL$2,Q96+V96+AA96+AF96+AK96+AP96+AU96+AZ96+BE96+BJ96),IF(Т_ФН="денна",Q96*$S$2+V96*$X$2+AA96*$AC$2,Q96+V96+AA96))</f>
        <v>0</v>
      </c>
      <c r="M96" s="168">
        <f t="shared" ref="M96:M114" ca="1" si="73">IF(Т_РВО="Перший бакалаврський",IF(Т_ФН="денна",R96*$S$2+W96*$X$2+AB96*$AC$2+AG96*$AH$2+AL96*$AM$2+AQ96*$AR$2+AV96*$AW$2+BA96*$BB$2+BF96*$BG$2+BK96*$BL$2,R96+W96+AB96+AG96+AL96+AQ96+AV96+BA96+BF96+BK96),IF(Т_ФН="денна",R96*$S$2+W96*$X$2+AB96*$AC$2,R96+W96+AB96))</f>
        <v>0</v>
      </c>
      <c r="N96" s="172">
        <f>I96-J96</f>
        <v>0</v>
      </c>
      <c r="O96" s="204">
        <f t="shared" si="58"/>
        <v>0</v>
      </c>
      <c r="P96" s="106"/>
      <c r="Q96" s="106"/>
      <c r="R96" s="106"/>
      <c r="S96" s="105"/>
      <c r="T96" s="204">
        <f t="shared" ref="T96:T114" si="74">U96+V96+W96</f>
        <v>0</v>
      </c>
      <c r="U96" s="106"/>
      <c r="V96" s="106"/>
      <c r="W96" s="106"/>
      <c r="X96" s="105"/>
      <c r="Y96" s="204">
        <f t="shared" ref="Y96:Y114" si="75">Z96+AA96+AB96</f>
        <v>0</v>
      </c>
      <c r="Z96" s="106"/>
      <c r="AA96" s="106"/>
      <c r="AB96" s="106"/>
      <c r="AC96" s="105"/>
      <c r="AD96" s="204">
        <f t="shared" ref="AD96:AD114" si="76">AE96+AF96+AG96</f>
        <v>0</v>
      </c>
      <c r="AE96" s="106"/>
      <c r="AF96" s="106"/>
      <c r="AG96" s="106"/>
      <c r="AH96" s="105"/>
      <c r="AI96" s="204">
        <f t="shared" ref="AI96:AI114" si="77">AJ96+AK96+AL96</f>
        <v>0</v>
      </c>
      <c r="AJ96" s="106"/>
      <c r="AK96" s="106"/>
      <c r="AL96" s="106"/>
      <c r="AM96" s="105"/>
      <c r="AN96" s="204">
        <f t="shared" ref="AN96:AN114" si="78">AO96+AP96+AQ96</f>
        <v>0</v>
      </c>
      <c r="AO96" s="106"/>
      <c r="AP96" s="106"/>
      <c r="AQ96" s="106"/>
      <c r="AR96" s="105"/>
      <c r="AS96" s="204">
        <f t="shared" ref="AS96:AS114" si="79">AT96+AU96+AV96</f>
        <v>0</v>
      </c>
      <c r="AT96" s="106"/>
      <c r="AU96" s="106"/>
      <c r="AV96" s="106"/>
      <c r="AW96" s="105"/>
      <c r="AX96" s="204">
        <f t="shared" ref="AX96:AX114" si="80">AY96+AZ96+BA96</f>
        <v>0</v>
      </c>
      <c r="AY96" s="106"/>
      <c r="AZ96" s="106"/>
      <c r="BA96" s="106"/>
      <c r="BB96" s="105"/>
      <c r="BC96" s="204">
        <f t="shared" ref="BC96:BC114" si="81">BD96+BE96+BF96</f>
        <v>0</v>
      </c>
      <c r="BD96" s="106"/>
      <c r="BE96" s="106"/>
      <c r="BF96" s="106"/>
      <c r="BG96" s="103"/>
      <c r="BH96" s="204">
        <f t="shared" ref="BH96:BH114" si="82">BI96+BJ96+BK96</f>
        <v>0</v>
      </c>
      <c r="BI96" s="106"/>
      <c r="BJ96" s="106"/>
      <c r="BK96" s="106"/>
      <c r="BL96" s="103"/>
    </row>
    <row r="97" spans="1:64" ht="15.95" customHeight="1">
      <c r="A97" s="132" t="s">
        <v>167</v>
      </c>
      <c r="B97" s="114" t="s">
        <v>288</v>
      </c>
      <c r="C97" s="100"/>
      <c r="D97" s="101"/>
      <c r="E97" s="102"/>
      <c r="F97" s="102"/>
      <c r="G97" s="103"/>
      <c r="H97" s="104"/>
      <c r="I97" s="167">
        <f t="shared" ref="I97:I113" si="83">H97*30</f>
        <v>0</v>
      </c>
      <c r="J97" s="168">
        <f t="shared" ca="1" si="70"/>
        <v>0</v>
      </c>
      <c r="K97" s="168">
        <f t="shared" ca="1" si="71"/>
        <v>0</v>
      </c>
      <c r="L97" s="168">
        <f t="shared" ca="1" si="72"/>
        <v>0</v>
      </c>
      <c r="M97" s="168">
        <f t="shared" ca="1" si="73"/>
        <v>0</v>
      </c>
      <c r="N97" s="172">
        <f t="shared" ref="N97:N113" si="84">I97-J97</f>
        <v>0</v>
      </c>
      <c r="O97" s="204">
        <f t="shared" si="58"/>
        <v>0</v>
      </c>
      <c r="P97" s="106"/>
      <c r="Q97" s="106"/>
      <c r="R97" s="106"/>
      <c r="S97" s="105"/>
      <c r="T97" s="204">
        <f t="shared" si="74"/>
        <v>0</v>
      </c>
      <c r="U97" s="106"/>
      <c r="V97" s="106"/>
      <c r="W97" s="106"/>
      <c r="X97" s="105"/>
      <c r="Y97" s="204">
        <f t="shared" si="75"/>
        <v>0</v>
      </c>
      <c r="Z97" s="106"/>
      <c r="AA97" s="106"/>
      <c r="AB97" s="106"/>
      <c r="AC97" s="105"/>
      <c r="AD97" s="204">
        <f t="shared" si="76"/>
        <v>0</v>
      </c>
      <c r="AE97" s="106"/>
      <c r="AF97" s="106"/>
      <c r="AG97" s="106"/>
      <c r="AH97" s="105"/>
      <c r="AI97" s="204">
        <f t="shared" si="77"/>
        <v>0</v>
      </c>
      <c r="AJ97" s="106"/>
      <c r="AK97" s="106"/>
      <c r="AL97" s="106"/>
      <c r="AM97" s="105"/>
      <c r="AN97" s="204">
        <f t="shared" si="78"/>
        <v>0</v>
      </c>
      <c r="AO97" s="106"/>
      <c r="AP97" s="106"/>
      <c r="AQ97" s="106"/>
      <c r="AR97" s="105"/>
      <c r="AS97" s="204">
        <f t="shared" si="79"/>
        <v>0</v>
      </c>
      <c r="AT97" s="106"/>
      <c r="AU97" s="106"/>
      <c r="AV97" s="106"/>
      <c r="AW97" s="105"/>
      <c r="AX97" s="204">
        <f t="shared" si="80"/>
        <v>0</v>
      </c>
      <c r="AY97" s="106"/>
      <c r="AZ97" s="106"/>
      <c r="BA97" s="106"/>
      <c r="BB97" s="105"/>
      <c r="BC97" s="204">
        <f t="shared" si="81"/>
        <v>0</v>
      </c>
      <c r="BD97" s="106"/>
      <c r="BE97" s="106"/>
      <c r="BF97" s="106"/>
      <c r="BG97" s="103"/>
      <c r="BH97" s="204">
        <f t="shared" si="82"/>
        <v>0</v>
      </c>
      <c r="BI97" s="106"/>
      <c r="BJ97" s="106"/>
      <c r="BK97" s="106"/>
      <c r="BL97" s="103"/>
    </row>
    <row r="98" spans="1:64" ht="15.95" customHeight="1">
      <c r="A98" s="132" t="s">
        <v>289</v>
      </c>
      <c r="B98" s="114" t="s">
        <v>290</v>
      </c>
      <c r="C98" s="100"/>
      <c r="D98" s="101"/>
      <c r="E98" s="102"/>
      <c r="F98" s="102"/>
      <c r="G98" s="103"/>
      <c r="H98" s="104"/>
      <c r="I98" s="167">
        <f t="shared" si="83"/>
        <v>0</v>
      </c>
      <c r="J98" s="168">
        <f t="shared" ca="1" si="70"/>
        <v>0</v>
      </c>
      <c r="K98" s="168">
        <f t="shared" ca="1" si="71"/>
        <v>0</v>
      </c>
      <c r="L98" s="168">
        <f t="shared" ca="1" si="72"/>
        <v>0</v>
      </c>
      <c r="M98" s="168">
        <f t="shared" ca="1" si="73"/>
        <v>0</v>
      </c>
      <c r="N98" s="172">
        <f t="shared" si="84"/>
        <v>0</v>
      </c>
      <c r="O98" s="204">
        <f t="shared" si="58"/>
        <v>0</v>
      </c>
      <c r="P98" s="106"/>
      <c r="Q98" s="106"/>
      <c r="R98" s="106"/>
      <c r="S98" s="105"/>
      <c r="T98" s="204">
        <f t="shared" si="74"/>
        <v>0</v>
      </c>
      <c r="U98" s="106"/>
      <c r="V98" s="106"/>
      <c r="W98" s="106"/>
      <c r="X98" s="105"/>
      <c r="Y98" s="204">
        <f t="shared" si="75"/>
        <v>0</v>
      </c>
      <c r="Z98" s="106"/>
      <c r="AA98" s="106"/>
      <c r="AB98" s="106"/>
      <c r="AC98" s="105"/>
      <c r="AD98" s="204">
        <f t="shared" si="76"/>
        <v>0</v>
      </c>
      <c r="AE98" s="106"/>
      <c r="AF98" s="106"/>
      <c r="AG98" s="106"/>
      <c r="AH98" s="105"/>
      <c r="AI98" s="204">
        <f t="shared" si="77"/>
        <v>0</v>
      </c>
      <c r="AJ98" s="106"/>
      <c r="AK98" s="106"/>
      <c r="AL98" s="106"/>
      <c r="AM98" s="105"/>
      <c r="AN98" s="204">
        <f t="shared" si="78"/>
        <v>0</v>
      </c>
      <c r="AO98" s="106"/>
      <c r="AP98" s="106"/>
      <c r="AQ98" s="106"/>
      <c r="AR98" s="105"/>
      <c r="AS98" s="204">
        <f t="shared" si="79"/>
        <v>0</v>
      </c>
      <c r="AT98" s="106"/>
      <c r="AU98" s="106"/>
      <c r="AV98" s="106"/>
      <c r="AW98" s="105"/>
      <c r="AX98" s="204">
        <f t="shared" si="80"/>
        <v>0</v>
      </c>
      <c r="AY98" s="106"/>
      <c r="AZ98" s="106"/>
      <c r="BA98" s="106"/>
      <c r="BB98" s="105"/>
      <c r="BC98" s="204">
        <f t="shared" si="81"/>
        <v>0</v>
      </c>
      <c r="BD98" s="106"/>
      <c r="BE98" s="106"/>
      <c r="BF98" s="106"/>
      <c r="BG98" s="103"/>
      <c r="BH98" s="204">
        <f t="shared" si="82"/>
        <v>0</v>
      </c>
      <c r="BI98" s="106"/>
      <c r="BJ98" s="106"/>
      <c r="BK98" s="106"/>
      <c r="BL98" s="103"/>
    </row>
    <row r="99" spans="1:64" ht="15.95" customHeight="1">
      <c r="A99" s="132" t="s">
        <v>291</v>
      </c>
      <c r="B99" s="114" t="s">
        <v>292</v>
      </c>
      <c r="C99" s="100"/>
      <c r="D99" s="101"/>
      <c r="E99" s="102"/>
      <c r="F99" s="102"/>
      <c r="G99" s="103"/>
      <c r="H99" s="104"/>
      <c r="I99" s="167">
        <f t="shared" si="83"/>
        <v>0</v>
      </c>
      <c r="J99" s="168">
        <f t="shared" ca="1" si="70"/>
        <v>0</v>
      </c>
      <c r="K99" s="168">
        <f t="shared" ca="1" si="71"/>
        <v>0</v>
      </c>
      <c r="L99" s="168">
        <f t="shared" ca="1" si="72"/>
        <v>0</v>
      </c>
      <c r="M99" s="168">
        <f t="shared" ca="1" si="73"/>
        <v>0</v>
      </c>
      <c r="N99" s="172">
        <f t="shared" si="84"/>
        <v>0</v>
      </c>
      <c r="O99" s="204">
        <f t="shared" si="58"/>
        <v>0</v>
      </c>
      <c r="P99" s="106"/>
      <c r="Q99" s="106"/>
      <c r="R99" s="106"/>
      <c r="S99" s="105"/>
      <c r="T99" s="204">
        <f t="shared" si="74"/>
        <v>0</v>
      </c>
      <c r="U99" s="106"/>
      <c r="V99" s="106"/>
      <c r="W99" s="106"/>
      <c r="X99" s="105"/>
      <c r="Y99" s="204">
        <f t="shared" si="75"/>
        <v>0</v>
      </c>
      <c r="Z99" s="106"/>
      <c r="AA99" s="106"/>
      <c r="AB99" s="106"/>
      <c r="AC99" s="105"/>
      <c r="AD99" s="204">
        <f t="shared" si="76"/>
        <v>0</v>
      </c>
      <c r="AE99" s="106"/>
      <c r="AF99" s="106"/>
      <c r="AG99" s="106"/>
      <c r="AH99" s="105"/>
      <c r="AI99" s="204">
        <f t="shared" si="77"/>
        <v>0</v>
      </c>
      <c r="AJ99" s="106"/>
      <c r="AK99" s="106"/>
      <c r="AL99" s="106"/>
      <c r="AM99" s="105"/>
      <c r="AN99" s="204">
        <f t="shared" si="78"/>
        <v>0</v>
      </c>
      <c r="AO99" s="106"/>
      <c r="AP99" s="106"/>
      <c r="AQ99" s="106"/>
      <c r="AR99" s="105"/>
      <c r="AS99" s="204">
        <f t="shared" si="79"/>
        <v>0</v>
      </c>
      <c r="AT99" s="106"/>
      <c r="AU99" s="106"/>
      <c r="AV99" s="106"/>
      <c r="AW99" s="105"/>
      <c r="AX99" s="204">
        <f t="shared" si="80"/>
        <v>0</v>
      </c>
      <c r="AY99" s="106"/>
      <c r="AZ99" s="106"/>
      <c r="BA99" s="106"/>
      <c r="BB99" s="105"/>
      <c r="BC99" s="204">
        <f t="shared" si="81"/>
        <v>0</v>
      </c>
      <c r="BD99" s="106"/>
      <c r="BE99" s="106"/>
      <c r="BF99" s="106"/>
      <c r="BG99" s="103"/>
      <c r="BH99" s="204">
        <f t="shared" si="82"/>
        <v>0</v>
      </c>
      <c r="BI99" s="106"/>
      <c r="BJ99" s="106"/>
      <c r="BK99" s="106"/>
      <c r="BL99" s="103"/>
    </row>
    <row r="100" spans="1:64" ht="15.95" customHeight="1">
      <c r="A100" s="132" t="s">
        <v>293</v>
      </c>
      <c r="B100" s="114" t="s">
        <v>294</v>
      </c>
      <c r="C100" s="100"/>
      <c r="D100" s="101"/>
      <c r="E100" s="102"/>
      <c r="F100" s="102"/>
      <c r="G100" s="103"/>
      <c r="H100" s="104"/>
      <c r="I100" s="167">
        <f t="shared" si="83"/>
        <v>0</v>
      </c>
      <c r="J100" s="168">
        <f t="shared" ca="1" si="70"/>
        <v>0</v>
      </c>
      <c r="K100" s="168">
        <f t="shared" ca="1" si="71"/>
        <v>0</v>
      </c>
      <c r="L100" s="168">
        <f t="shared" ca="1" si="72"/>
        <v>0</v>
      </c>
      <c r="M100" s="168">
        <f t="shared" ca="1" si="73"/>
        <v>0</v>
      </c>
      <c r="N100" s="172">
        <f t="shared" si="84"/>
        <v>0</v>
      </c>
      <c r="O100" s="204">
        <f t="shared" si="58"/>
        <v>0</v>
      </c>
      <c r="P100" s="106"/>
      <c r="Q100" s="106"/>
      <c r="R100" s="106"/>
      <c r="S100" s="105"/>
      <c r="T100" s="204">
        <f t="shared" si="74"/>
        <v>0</v>
      </c>
      <c r="U100" s="106"/>
      <c r="V100" s="106"/>
      <c r="W100" s="106"/>
      <c r="X100" s="105"/>
      <c r="Y100" s="204">
        <f t="shared" si="75"/>
        <v>0</v>
      </c>
      <c r="Z100" s="106"/>
      <c r="AA100" s="106"/>
      <c r="AB100" s="106"/>
      <c r="AC100" s="105"/>
      <c r="AD100" s="204">
        <f t="shared" si="76"/>
        <v>0</v>
      </c>
      <c r="AE100" s="106"/>
      <c r="AF100" s="106"/>
      <c r="AG100" s="106"/>
      <c r="AH100" s="105"/>
      <c r="AI100" s="204">
        <f t="shared" si="77"/>
        <v>0</v>
      </c>
      <c r="AJ100" s="106"/>
      <c r="AK100" s="106"/>
      <c r="AL100" s="106"/>
      <c r="AM100" s="105"/>
      <c r="AN100" s="204">
        <f t="shared" si="78"/>
        <v>0</v>
      </c>
      <c r="AO100" s="106"/>
      <c r="AP100" s="106"/>
      <c r="AQ100" s="106"/>
      <c r="AR100" s="105"/>
      <c r="AS100" s="204">
        <f t="shared" si="79"/>
        <v>0</v>
      </c>
      <c r="AT100" s="106"/>
      <c r="AU100" s="106"/>
      <c r="AV100" s="106"/>
      <c r="AW100" s="105"/>
      <c r="AX100" s="204">
        <f t="shared" si="80"/>
        <v>0</v>
      </c>
      <c r="AY100" s="106"/>
      <c r="AZ100" s="106"/>
      <c r="BA100" s="106"/>
      <c r="BB100" s="105"/>
      <c r="BC100" s="204">
        <f t="shared" si="81"/>
        <v>0</v>
      </c>
      <c r="BD100" s="106"/>
      <c r="BE100" s="106"/>
      <c r="BF100" s="106"/>
      <c r="BG100" s="103"/>
      <c r="BH100" s="204">
        <f t="shared" si="82"/>
        <v>0</v>
      </c>
      <c r="BI100" s="106"/>
      <c r="BJ100" s="106"/>
      <c r="BK100" s="106"/>
      <c r="BL100" s="103"/>
    </row>
    <row r="101" spans="1:64" ht="15.95" customHeight="1">
      <c r="A101" s="132" t="s">
        <v>295</v>
      </c>
      <c r="B101" s="114" t="s">
        <v>296</v>
      </c>
      <c r="C101" s="100"/>
      <c r="D101" s="101"/>
      <c r="E101" s="102"/>
      <c r="F101" s="102"/>
      <c r="G101" s="103"/>
      <c r="H101" s="104"/>
      <c r="I101" s="167">
        <f t="shared" si="83"/>
        <v>0</v>
      </c>
      <c r="J101" s="168">
        <f t="shared" ca="1" si="70"/>
        <v>0</v>
      </c>
      <c r="K101" s="168">
        <f t="shared" ca="1" si="71"/>
        <v>0</v>
      </c>
      <c r="L101" s="168">
        <f t="shared" ca="1" si="72"/>
        <v>0</v>
      </c>
      <c r="M101" s="168">
        <f t="shared" ca="1" si="73"/>
        <v>0</v>
      </c>
      <c r="N101" s="172">
        <f t="shared" si="84"/>
        <v>0</v>
      </c>
      <c r="O101" s="204">
        <f t="shared" si="58"/>
        <v>0</v>
      </c>
      <c r="P101" s="106"/>
      <c r="Q101" s="106"/>
      <c r="R101" s="106"/>
      <c r="S101" s="105"/>
      <c r="T101" s="204">
        <f t="shared" si="74"/>
        <v>0</v>
      </c>
      <c r="U101" s="106"/>
      <c r="V101" s="106"/>
      <c r="W101" s="106"/>
      <c r="X101" s="105"/>
      <c r="Y101" s="204">
        <f t="shared" si="75"/>
        <v>0</v>
      </c>
      <c r="Z101" s="106"/>
      <c r="AA101" s="106"/>
      <c r="AB101" s="106"/>
      <c r="AC101" s="105"/>
      <c r="AD101" s="204">
        <f t="shared" si="76"/>
        <v>0</v>
      </c>
      <c r="AE101" s="106"/>
      <c r="AF101" s="106"/>
      <c r="AG101" s="106"/>
      <c r="AH101" s="105"/>
      <c r="AI101" s="204">
        <f t="shared" si="77"/>
        <v>0</v>
      </c>
      <c r="AJ101" s="106"/>
      <c r="AK101" s="106"/>
      <c r="AL101" s="106"/>
      <c r="AM101" s="105"/>
      <c r="AN101" s="204">
        <f t="shared" si="78"/>
        <v>0</v>
      </c>
      <c r="AO101" s="106"/>
      <c r="AP101" s="106"/>
      <c r="AQ101" s="106"/>
      <c r="AR101" s="105"/>
      <c r="AS101" s="204">
        <f t="shared" si="79"/>
        <v>0</v>
      </c>
      <c r="AT101" s="106"/>
      <c r="AU101" s="106"/>
      <c r="AV101" s="106"/>
      <c r="AW101" s="105"/>
      <c r="AX101" s="204">
        <f t="shared" si="80"/>
        <v>0</v>
      </c>
      <c r="AY101" s="106"/>
      <c r="AZ101" s="106"/>
      <c r="BA101" s="106"/>
      <c r="BB101" s="105"/>
      <c r="BC101" s="204">
        <f t="shared" si="81"/>
        <v>0</v>
      </c>
      <c r="BD101" s="106"/>
      <c r="BE101" s="106"/>
      <c r="BF101" s="106"/>
      <c r="BG101" s="103"/>
      <c r="BH101" s="204">
        <f t="shared" si="82"/>
        <v>0</v>
      </c>
      <c r="BI101" s="106"/>
      <c r="BJ101" s="106"/>
      <c r="BK101" s="106"/>
      <c r="BL101" s="103"/>
    </row>
    <row r="102" spans="1:64" ht="15.95" customHeight="1">
      <c r="A102" s="132" t="s">
        <v>297</v>
      </c>
      <c r="B102" s="114" t="s">
        <v>298</v>
      </c>
      <c r="C102" s="100"/>
      <c r="D102" s="101"/>
      <c r="E102" s="102"/>
      <c r="F102" s="102"/>
      <c r="G102" s="103"/>
      <c r="H102" s="104"/>
      <c r="I102" s="167">
        <f t="shared" si="83"/>
        <v>0</v>
      </c>
      <c r="J102" s="168">
        <f t="shared" ca="1" si="70"/>
        <v>0</v>
      </c>
      <c r="K102" s="168">
        <f t="shared" ca="1" si="71"/>
        <v>0</v>
      </c>
      <c r="L102" s="168">
        <f t="shared" ca="1" si="72"/>
        <v>0</v>
      </c>
      <c r="M102" s="168">
        <f t="shared" ca="1" si="73"/>
        <v>0</v>
      </c>
      <c r="N102" s="172">
        <f t="shared" si="84"/>
        <v>0</v>
      </c>
      <c r="O102" s="204">
        <f t="shared" si="58"/>
        <v>0</v>
      </c>
      <c r="P102" s="106"/>
      <c r="Q102" s="106"/>
      <c r="R102" s="106"/>
      <c r="S102" s="105"/>
      <c r="T102" s="204">
        <f t="shared" si="74"/>
        <v>0</v>
      </c>
      <c r="U102" s="106"/>
      <c r="V102" s="106"/>
      <c r="W102" s="106"/>
      <c r="X102" s="105"/>
      <c r="Y102" s="204">
        <f t="shared" si="75"/>
        <v>0</v>
      </c>
      <c r="Z102" s="106"/>
      <c r="AA102" s="106"/>
      <c r="AB102" s="106"/>
      <c r="AC102" s="105"/>
      <c r="AD102" s="204">
        <f t="shared" si="76"/>
        <v>0</v>
      </c>
      <c r="AE102" s="106"/>
      <c r="AF102" s="106"/>
      <c r="AG102" s="106"/>
      <c r="AH102" s="105"/>
      <c r="AI102" s="204">
        <f t="shared" si="77"/>
        <v>0</v>
      </c>
      <c r="AJ102" s="106"/>
      <c r="AK102" s="106"/>
      <c r="AL102" s="106"/>
      <c r="AM102" s="105"/>
      <c r="AN102" s="204">
        <f t="shared" si="78"/>
        <v>0</v>
      </c>
      <c r="AO102" s="106"/>
      <c r="AP102" s="106"/>
      <c r="AQ102" s="106"/>
      <c r="AR102" s="105"/>
      <c r="AS102" s="204">
        <f t="shared" si="79"/>
        <v>0</v>
      </c>
      <c r="AT102" s="106"/>
      <c r="AU102" s="106"/>
      <c r="AV102" s="106"/>
      <c r="AW102" s="105"/>
      <c r="AX102" s="204">
        <f t="shared" si="80"/>
        <v>0</v>
      </c>
      <c r="AY102" s="106"/>
      <c r="AZ102" s="106"/>
      <c r="BA102" s="106"/>
      <c r="BB102" s="105"/>
      <c r="BC102" s="204">
        <f t="shared" si="81"/>
        <v>0</v>
      </c>
      <c r="BD102" s="106"/>
      <c r="BE102" s="106"/>
      <c r="BF102" s="106"/>
      <c r="BG102" s="103"/>
      <c r="BH102" s="204">
        <f t="shared" si="82"/>
        <v>0</v>
      </c>
      <c r="BI102" s="106"/>
      <c r="BJ102" s="106"/>
      <c r="BK102" s="106"/>
      <c r="BL102" s="103"/>
    </row>
    <row r="103" spans="1:64" ht="15.95" customHeight="1">
      <c r="A103" s="132" t="s">
        <v>299</v>
      </c>
      <c r="B103" s="114" t="s">
        <v>300</v>
      </c>
      <c r="C103" s="100"/>
      <c r="D103" s="101"/>
      <c r="E103" s="102"/>
      <c r="F103" s="102"/>
      <c r="G103" s="103"/>
      <c r="H103" s="104"/>
      <c r="I103" s="167">
        <f t="shared" si="83"/>
        <v>0</v>
      </c>
      <c r="J103" s="168">
        <f t="shared" ca="1" si="70"/>
        <v>0</v>
      </c>
      <c r="K103" s="168">
        <f t="shared" ca="1" si="71"/>
        <v>0</v>
      </c>
      <c r="L103" s="168">
        <f t="shared" ca="1" si="72"/>
        <v>0</v>
      </c>
      <c r="M103" s="168">
        <f t="shared" ca="1" si="73"/>
        <v>0</v>
      </c>
      <c r="N103" s="172">
        <f t="shared" si="84"/>
        <v>0</v>
      </c>
      <c r="O103" s="204">
        <f t="shared" si="58"/>
        <v>0</v>
      </c>
      <c r="P103" s="106"/>
      <c r="Q103" s="106"/>
      <c r="R103" s="106"/>
      <c r="S103" s="105"/>
      <c r="T103" s="204">
        <f t="shared" si="74"/>
        <v>0</v>
      </c>
      <c r="U103" s="106"/>
      <c r="V103" s="106"/>
      <c r="W103" s="106"/>
      <c r="X103" s="105"/>
      <c r="Y103" s="204">
        <f t="shared" si="75"/>
        <v>0</v>
      </c>
      <c r="Z103" s="106"/>
      <c r="AA103" s="106"/>
      <c r="AB103" s="106"/>
      <c r="AC103" s="105"/>
      <c r="AD103" s="204">
        <f t="shared" si="76"/>
        <v>0</v>
      </c>
      <c r="AE103" s="106"/>
      <c r="AF103" s="106"/>
      <c r="AG103" s="106"/>
      <c r="AH103" s="105"/>
      <c r="AI103" s="204">
        <f t="shared" si="77"/>
        <v>0</v>
      </c>
      <c r="AJ103" s="106"/>
      <c r="AK103" s="106"/>
      <c r="AL103" s="106"/>
      <c r="AM103" s="105"/>
      <c r="AN103" s="204">
        <f t="shared" si="78"/>
        <v>0</v>
      </c>
      <c r="AO103" s="106"/>
      <c r="AP103" s="106"/>
      <c r="AQ103" s="106"/>
      <c r="AR103" s="105"/>
      <c r="AS103" s="204">
        <f t="shared" si="79"/>
        <v>0</v>
      </c>
      <c r="AT103" s="106"/>
      <c r="AU103" s="106"/>
      <c r="AV103" s="106"/>
      <c r="AW103" s="105"/>
      <c r="AX103" s="204">
        <f t="shared" si="80"/>
        <v>0</v>
      </c>
      <c r="AY103" s="106"/>
      <c r="AZ103" s="106"/>
      <c r="BA103" s="106"/>
      <c r="BB103" s="105"/>
      <c r="BC103" s="204">
        <f t="shared" si="81"/>
        <v>0</v>
      </c>
      <c r="BD103" s="106"/>
      <c r="BE103" s="106"/>
      <c r="BF103" s="106"/>
      <c r="BG103" s="103"/>
      <c r="BH103" s="204">
        <f t="shared" si="82"/>
        <v>0</v>
      </c>
      <c r="BI103" s="106"/>
      <c r="BJ103" s="106"/>
      <c r="BK103" s="106"/>
      <c r="BL103" s="103"/>
    </row>
    <row r="104" spans="1:64" ht="15.95" customHeight="1">
      <c r="A104" s="132" t="s">
        <v>301</v>
      </c>
      <c r="B104" s="114" t="s">
        <v>302</v>
      </c>
      <c r="C104" s="100"/>
      <c r="D104" s="101"/>
      <c r="E104" s="102"/>
      <c r="F104" s="102"/>
      <c r="G104" s="103"/>
      <c r="H104" s="104"/>
      <c r="I104" s="167">
        <f t="shared" si="83"/>
        <v>0</v>
      </c>
      <c r="J104" s="168">
        <f t="shared" ca="1" si="70"/>
        <v>0</v>
      </c>
      <c r="K104" s="168">
        <f t="shared" ca="1" si="71"/>
        <v>0</v>
      </c>
      <c r="L104" s="168">
        <f t="shared" ca="1" si="72"/>
        <v>0</v>
      </c>
      <c r="M104" s="168">
        <f t="shared" ca="1" si="73"/>
        <v>0</v>
      </c>
      <c r="N104" s="172">
        <f t="shared" si="84"/>
        <v>0</v>
      </c>
      <c r="O104" s="204">
        <f t="shared" si="58"/>
        <v>0</v>
      </c>
      <c r="P104" s="106"/>
      <c r="Q104" s="106"/>
      <c r="R104" s="106"/>
      <c r="S104" s="105"/>
      <c r="T104" s="204">
        <f t="shared" si="74"/>
        <v>0</v>
      </c>
      <c r="U104" s="106"/>
      <c r="V104" s="106"/>
      <c r="W104" s="106"/>
      <c r="X104" s="105"/>
      <c r="Y104" s="204">
        <f t="shared" si="75"/>
        <v>0</v>
      </c>
      <c r="Z104" s="106"/>
      <c r="AA104" s="106"/>
      <c r="AB104" s="106"/>
      <c r="AC104" s="105"/>
      <c r="AD104" s="204">
        <f t="shared" si="76"/>
        <v>0</v>
      </c>
      <c r="AE104" s="106"/>
      <c r="AF104" s="106"/>
      <c r="AG104" s="106"/>
      <c r="AH104" s="105"/>
      <c r="AI104" s="204">
        <f t="shared" si="77"/>
        <v>0</v>
      </c>
      <c r="AJ104" s="106"/>
      <c r="AK104" s="106"/>
      <c r="AL104" s="106"/>
      <c r="AM104" s="105"/>
      <c r="AN104" s="204">
        <f t="shared" si="78"/>
        <v>0</v>
      </c>
      <c r="AO104" s="106"/>
      <c r="AP104" s="106"/>
      <c r="AQ104" s="106"/>
      <c r="AR104" s="105"/>
      <c r="AS104" s="204">
        <f t="shared" si="79"/>
        <v>0</v>
      </c>
      <c r="AT104" s="106"/>
      <c r="AU104" s="106"/>
      <c r="AV104" s="106"/>
      <c r="AW104" s="105"/>
      <c r="AX104" s="204">
        <f t="shared" si="80"/>
        <v>0</v>
      </c>
      <c r="AY104" s="106"/>
      <c r="AZ104" s="106"/>
      <c r="BA104" s="106"/>
      <c r="BB104" s="105"/>
      <c r="BC104" s="204">
        <f t="shared" si="81"/>
        <v>0</v>
      </c>
      <c r="BD104" s="106"/>
      <c r="BE104" s="106"/>
      <c r="BF104" s="106"/>
      <c r="BG104" s="103"/>
      <c r="BH104" s="204">
        <f t="shared" si="82"/>
        <v>0</v>
      </c>
      <c r="BI104" s="106"/>
      <c r="BJ104" s="106"/>
      <c r="BK104" s="106"/>
      <c r="BL104" s="103"/>
    </row>
    <row r="105" spans="1:64" ht="15.95" customHeight="1">
      <c r="A105" s="132" t="s">
        <v>303</v>
      </c>
      <c r="B105" s="114" t="s">
        <v>304</v>
      </c>
      <c r="C105" s="100"/>
      <c r="D105" s="101"/>
      <c r="E105" s="102"/>
      <c r="F105" s="102"/>
      <c r="G105" s="103"/>
      <c r="H105" s="104"/>
      <c r="I105" s="167">
        <f t="shared" si="83"/>
        <v>0</v>
      </c>
      <c r="J105" s="168">
        <f t="shared" ca="1" si="70"/>
        <v>0</v>
      </c>
      <c r="K105" s="168">
        <f t="shared" ca="1" si="71"/>
        <v>0</v>
      </c>
      <c r="L105" s="168">
        <f t="shared" ca="1" si="72"/>
        <v>0</v>
      </c>
      <c r="M105" s="168">
        <f t="shared" ca="1" si="73"/>
        <v>0</v>
      </c>
      <c r="N105" s="172">
        <f t="shared" si="84"/>
        <v>0</v>
      </c>
      <c r="O105" s="204">
        <f t="shared" si="58"/>
        <v>0</v>
      </c>
      <c r="P105" s="106"/>
      <c r="Q105" s="106"/>
      <c r="R105" s="106"/>
      <c r="S105" s="105"/>
      <c r="T105" s="204">
        <f t="shared" si="74"/>
        <v>0</v>
      </c>
      <c r="U105" s="106"/>
      <c r="V105" s="106"/>
      <c r="W105" s="106"/>
      <c r="X105" s="105"/>
      <c r="Y105" s="204">
        <f t="shared" si="75"/>
        <v>0</v>
      </c>
      <c r="Z105" s="106"/>
      <c r="AA105" s="106"/>
      <c r="AB105" s="106"/>
      <c r="AC105" s="105"/>
      <c r="AD105" s="204">
        <f t="shared" si="76"/>
        <v>0</v>
      </c>
      <c r="AE105" s="106"/>
      <c r="AF105" s="106"/>
      <c r="AG105" s="106"/>
      <c r="AH105" s="105"/>
      <c r="AI105" s="204">
        <f t="shared" si="77"/>
        <v>0</v>
      </c>
      <c r="AJ105" s="106"/>
      <c r="AK105" s="106"/>
      <c r="AL105" s="106"/>
      <c r="AM105" s="105"/>
      <c r="AN105" s="204">
        <f t="shared" si="78"/>
        <v>0</v>
      </c>
      <c r="AO105" s="106"/>
      <c r="AP105" s="106"/>
      <c r="AQ105" s="106"/>
      <c r="AR105" s="105"/>
      <c r="AS105" s="204">
        <f t="shared" si="79"/>
        <v>0</v>
      </c>
      <c r="AT105" s="106"/>
      <c r="AU105" s="106"/>
      <c r="AV105" s="106"/>
      <c r="AW105" s="105"/>
      <c r="AX105" s="204">
        <f t="shared" si="80"/>
        <v>0</v>
      </c>
      <c r="AY105" s="106"/>
      <c r="AZ105" s="106"/>
      <c r="BA105" s="106"/>
      <c r="BB105" s="105"/>
      <c r="BC105" s="204">
        <f t="shared" si="81"/>
        <v>0</v>
      </c>
      <c r="BD105" s="106"/>
      <c r="BE105" s="106"/>
      <c r="BF105" s="106"/>
      <c r="BG105" s="103"/>
      <c r="BH105" s="204">
        <f t="shared" si="82"/>
        <v>0</v>
      </c>
      <c r="BI105" s="106"/>
      <c r="BJ105" s="106"/>
      <c r="BK105" s="106"/>
      <c r="BL105" s="103"/>
    </row>
    <row r="106" spans="1:64" ht="15.95" customHeight="1">
      <c r="A106" s="132" t="s">
        <v>305</v>
      </c>
      <c r="B106" s="114" t="s">
        <v>306</v>
      </c>
      <c r="C106" s="100"/>
      <c r="D106" s="101"/>
      <c r="E106" s="102"/>
      <c r="F106" s="102"/>
      <c r="G106" s="103"/>
      <c r="H106" s="104"/>
      <c r="I106" s="167">
        <f t="shared" si="83"/>
        <v>0</v>
      </c>
      <c r="J106" s="168">
        <f t="shared" ca="1" si="70"/>
        <v>0</v>
      </c>
      <c r="K106" s="168">
        <f t="shared" ca="1" si="71"/>
        <v>0</v>
      </c>
      <c r="L106" s="168">
        <f t="shared" ca="1" si="72"/>
        <v>0</v>
      </c>
      <c r="M106" s="168">
        <f t="shared" ca="1" si="73"/>
        <v>0</v>
      </c>
      <c r="N106" s="172">
        <f t="shared" si="84"/>
        <v>0</v>
      </c>
      <c r="O106" s="204">
        <f t="shared" si="58"/>
        <v>0</v>
      </c>
      <c r="P106" s="106"/>
      <c r="Q106" s="106"/>
      <c r="R106" s="106"/>
      <c r="S106" s="105"/>
      <c r="T106" s="204">
        <f t="shared" si="74"/>
        <v>0</v>
      </c>
      <c r="U106" s="106"/>
      <c r="V106" s="106"/>
      <c r="W106" s="106"/>
      <c r="X106" s="105"/>
      <c r="Y106" s="204">
        <f t="shared" si="75"/>
        <v>0</v>
      </c>
      <c r="Z106" s="106"/>
      <c r="AA106" s="106"/>
      <c r="AB106" s="106"/>
      <c r="AC106" s="105"/>
      <c r="AD106" s="204">
        <f t="shared" si="76"/>
        <v>0</v>
      </c>
      <c r="AE106" s="106"/>
      <c r="AF106" s="106"/>
      <c r="AG106" s="106"/>
      <c r="AH106" s="105"/>
      <c r="AI106" s="204">
        <f t="shared" si="77"/>
        <v>0</v>
      </c>
      <c r="AJ106" s="106"/>
      <c r="AK106" s="106"/>
      <c r="AL106" s="106"/>
      <c r="AM106" s="105"/>
      <c r="AN106" s="204">
        <f t="shared" si="78"/>
        <v>0</v>
      </c>
      <c r="AO106" s="106"/>
      <c r="AP106" s="106"/>
      <c r="AQ106" s="106"/>
      <c r="AR106" s="105"/>
      <c r="AS106" s="204">
        <f t="shared" si="79"/>
        <v>0</v>
      </c>
      <c r="AT106" s="106"/>
      <c r="AU106" s="106"/>
      <c r="AV106" s="106"/>
      <c r="AW106" s="105"/>
      <c r="AX106" s="204">
        <f t="shared" si="80"/>
        <v>0</v>
      </c>
      <c r="AY106" s="106"/>
      <c r="AZ106" s="106"/>
      <c r="BA106" s="106"/>
      <c r="BB106" s="105"/>
      <c r="BC106" s="204">
        <f t="shared" si="81"/>
        <v>0</v>
      </c>
      <c r="BD106" s="106"/>
      <c r="BE106" s="106"/>
      <c r="BF106" s="106"/>
      <c r="BG106" s="103"/>
      <c r="BH106" s="204">
        <f t="shared" si="82"/>
        <v>0</v>
      </c>
      <c r="BI106" s="106"/>
      <c r="BJ106" s="106"/>
      <c r="BK106" s="106"/>
      <c r="BL106" s="103"/>
    </row>
    <row r="107" spans="1:64" ht="15.95" customHeight="1">
      <c r="A107" s="132" t="s">
        <v>307</v>
      </c>
      <c r="B107" s="114" t="s">
        <v>308</v>
      </c>
      <c r="C107" s="100"/>
      <c r="D107" s="101"/>
      <c r="E107" s="102"/>
      <c r="F107" s="102"/>
      <c r="G107" s="103"/>
      <c r="H107" s="104"/>
      <c r="I107" s="167">
        <f t="shared" si="83"/>
        <v>0</v>
      </c>
      <c r="J107" s="168">
        <f t="shared" ca="1" si="70"/>
        <v>0</v>
      </c>
      <c r="K107" s="168">
        <f t="shared" ca="1" si="71"/>
        <v>0</v>
      </c>
      <c r="L107" s="168">
        <f t="shared" ca="1" si="72"/>
        <v>0</v>
      </c>
      <c r="M107" s="168">
        <f t="shared" ca="1" si="73"/>
        <v>0</v>
      </c>
      <c r="N107" s="172">
        <f t="shared" si="84"/>
        <v>0</v>
      </c>
      <c r="O107" s="204">
        <f t="shared" si="58"/>
        <v>0</v>
      </c>
      <c r="P107" s="106"/>
      <c r="Q107" s="106"/>
      <c r="R107" s="106"/>
      <c r="S107" s="105"/>
      <c r="T107" s="204">
        <f t="shared" si="74"/>
        <v>0</v>
      </c>
      <c r="U107" s="106"/>
      <c r="V107" s="106"/>
      <c r="W107" s="106"/>
      <c r="X107" s="105"/>
      <c r="Y107" s="204">
        <f t="shared" si="75"/>
        <v>0</v>
      </c>
      <c r="Z107" s="106"/>
      <c r="AA107" s="106"/>
      <c r="AB107" s="106"/>
      <c r="AC107" s="105"/>
      <c r="AD107" s="204">
        <f t="shared" si="76"/>
        <v>0</v>
      </c>
      <c r="AE107" s="106"/>
      <c r="AF107" s="106"/>
      <c r="AG107" s="106"/>
      <c r="AH107" s="105"/>
      <c r="AI107" s="204">
        <f t="shared" si="77"/>
        <v>0</v>
      </c>
      <c r="AJ107" s="106"/>
      <c r="AK107" s="106"/>
      <c r="AL107" s="106"/>
      <c r="AM107" s="105"/>
      <c r="AN107" s="204">
        <f t="shared" si="78"/>
        <v>0</v>
      </c>
      <c r="AO107" s="106"/>
      <c r="AP107" s="106"/>
      <c r="AQ107" s="106"/>
      <c r="AR107" s="105"/>
      <c r="AS107" s="204">
        <f t="shared" si="79"/>
        <v>0</v>
      </c>
      <c r="AT107" s="106"/>
      <c r="AU107" s="106"/>
      <c r="AV107" s="106"/>
      <c r="AW107" s="105"/>
      <c r="AX107" s="204">
        <f t="shared" si="80"/>
        <v>0</v>
      </c>
      <c r="AY107" s="106"/>
      <c r="AZ107" s="106"/>
      <c r="BA107" s="106"/>
      <c r="BB107" s="105"/>
      <c r="BC107" s="204">
        <f t="shared" si="81"/>
        <v>0</v>
      </c>
      <c r="BD107" s="106"/>
      <c r="BE107" s="106"/>
      <c r="BF107" s="106"/>
      <c r="BG107" s="103"/>
      <c r="BH107" s="204">
        <f t="shared" si="82"/>
        <v>0</v>
      </c>
      <c r="BI107" s="106"/>
      <c r="BJ107" s="106"/>
      <c r="BK107" s="106"/>
      <c r="BL107" s="103"/>
    </row>
    <row r="108" spans="1:64" ht="15.95" customHeight="1">
      <c r="A108" s="132" t="s">
        <v>309</v>
      </c>
      <c r="B108" s="114" t="s">
        <v>310</v>
      </c>
      <c r="C108" s="100"/>
      <c r="D108" s="101"/>
      <c r="E108" s="102"/>
      <c r="F108" s="102"/>
      <c r="G108" s="103"/>
      <c r="H108" s="104"/>
      <c r="I108" s="167">
        <f t="shared" si="83"/>
        <v>0</v>
      </c>
      <c r="J108" s="168">
        <f t="shared" ca="1" si="70"/>
        <v>0</v>
      </c>
      <c r="K108" s="168">
        <f t="shared" ca="1" si="71"/>
        <v>0</v>
      </c>
      <c r="L108" s="168">
        <f t="shared" ca="1" si="72"/>
        <v>0</v>
      </c>
      <c r="M108" s="168">
        <f t="shared" ca="1" si="73"/>
        <v>0</v>
      </c>
      <c r="N108" s="172">
        <f t="shared" si="84"/>
        <v>0</v>
      </c>
      <c r="O108" s="204">
        <f t="shared" si="58"/>
        <v>0</v>
      </c>
      <c r="P108" s="106"/>
      <c r="Q108" s="106"/>
      <c r="R108" s="106"/>
      <c r="S108" s="105"/>
      <c r="T108" s="204">
        <f t="shared" si="74"/>
        <v>0</v>
      </c>
      <c r="U108" s="106"/>
      <c r="V108" s="106"/>
      <c r="W108" s="106"/>
      <c r="X108" s="105"/>
      <c r="Y108" s="204">
        <f t="shared" si="75"/>
        <v>0</v>
      </c>
      <c r="Z108" s="106"/>
      <c r="AA108" s="106"/>
      <c r="AB108" s="106"/>
      <c r="AC108" s="105"/>
      <c r="AD108" s="204">
        <f t="shared" si="76"/>
        <v>0</v>
      </c>
      <c r="AE108" s="106"/>
      <c r="AF108" s="106"/>
      <c r="AG108" s="106"/>
      <c r="AH108" s="105"/>
      <c r="AI108" s="204">
        <f t="shared" si="77"/>
        <v>0</v>
      </c>
      <c r="AJ108" s="106"/>
      <c r="AK108" s="106"/>
      <c r="AL108" s="106"/>
      <c r="AM108" s="105"/>
      <c r="AN108" s="204">
        <f t="shared" si="78"/>
        <v>0</v>
      </c>
      <c r="AO108" s="106"/>
      <c r="AP108" s="106"/>
      <c r="AQ108" s="106"/>
      <c r="AR108" s="105"/>
      <c r="AS108" s="204">
        <f t="shared" si="79"/>
        <v>0</v>
      </c>
      <c r="AT108" s="106"/>
      <c r="AU108" s="106"/>
      <c r="AV108" s="106"/>
      <c r="AW108" s="105"/>
      <c r="AX108" s="204">
        <f t="shared" si="80"/>
        <v>0</v>
      </c>
      <c r="AY108" s="106"/>
      <c r="AZ108" s="106"/>
      <c r="BA108" s="106"/>
      <c r="BB108" s="105"/>
      <c r="BC108" s="204">
        <f t="shared" si="81"/>
        <v>0</v>
      </c>
      <c r="BD108" s="106"/>
      <c r="BE108" s="106"/>
      <c r="BF108" s="106"/>
      <c r="BG108" s="103"/>
      <c r="BH108" s="204">
        <f t="shared" si="82"/>
        <v>0</v>
      </c>
      <c r="BI108" s="106"/>
      <c r="BJ108" s="106"/>
      <c r="BK108" s="106"/>
      <c r="BL108" s="103"/>
    </row>
    <row r="109" spans="1:64" ht="15.95" customHeight="1">
      <c r="A109" s="132" t="s">
        <v>311</v>
      </c>
      <c r="B109" s="114" t="s">
        <v>312</v>
      </c>
      <c r="C109" s="100"/>
      <c r="D109" s="101"/>
      <c r="E109" s="102"/>
      <c r="F109" s="102"/>
      <c r="G109" s="103"/>
      <c r="H109" s="104"/>
      <c r="I109" s="167">
        <f t="shared" si="83"/>
        <v>0</v>
      </c>
      <c r="J109" s="168">
        <f t="shared" ca="1" si="70"/>
        <v>0</v>
      </c>
      <c r="K109" s="168">
        <f t="shared" ca="1" si="71"/>
        <v>0</v>
      </c>
      <c r="L109" s="168">
        <f t="shared" ca="1" si="72"/>
        <v>0</v>
      </c>
      <c r="M109" s="168">
        <f t="shared" ca="1" si="73"/>
        <v>0</v>
      </c>
      <c r="N109" s="172">
        <f t="shared" si="84"/>
        <v>0</v>
      </c>
      <c r="O109" s="204">
        <f t="shared" si="58"/>
        <v>0</v>
      </c>
      <c r="P109" s="106"/>
      <c r="Q109" s="106"/>
      <c r="R109" s="106"/>
      <c r="S109" s="105"/>
      <c r="T109" s="204">
        <f t="shared" si="74"/>
        <v>0</v>
      </c>
      <c r="U109" s="106"/>
      <c r="V109" s="106"/>
      <c r="W109" s="106"/>
      <c r="X109" s="105"/>
      <c r="Y109" s="204">
        <f t="shared" si="75"/>
        <v>0</v>
      </c>
      <c r="Z109" s="106"/>
      <c r="AA109" s="106"/>
      <c r="AB109" s="106"/>
      <c r="AC109" s="105"/>
      <c r="AD109" s="204">
        <f t="shared" si="76"/>
        <v>0</v>
      </c>
      <c r="AE109" s="106"/>
      <c r="AF109" s="106"/>
      <c r="AG109" s="106"/>
      <c r="AH109" s="105"/>
      <c r="AI109" s="204">
        <f t="shared" si="77"/>
        <v>0</v>
      </c>
      <c r="AJ109" s="106"/>
      <c r="AK109" s="106"/>
      <c r="AL109" s="106"/>
      <c r="AM109" s="105"/>
      <c r="AN109" s="204">
        <f t="shared" si="78"/>
        <v>0</v>
      </c>
      <c r="AO109" s="106"/>
      <c r="AP109" s="106"/>
      <c r="AQ109" s="106"/>
      <c r="AR109" s="105"/>
      <c r="AS109" s="204">
        <f t="shared" si="79"/>
        <v>0</v>
      </c>
      <c r="AT109" s="106"/>
      <c r="AU109" s="106"/>
      <c r="AV109" s="106"/>
      <c r="AW109" s="105"/>
      <c r="AX109" s="204">
        <f t="shared" si="80"/>
        <v>0</v>
      </c>
      <c r="AY109" s="106"/>
      <c r="AZ109" s="106"/>
      <c r="BA109" s="106"/>
      <c r="BB109" s="105"/>
      <c r="BC109" s="204">
        <f t="shared" si="81"/>
        <v>0</v>
      </c>
      <c r="BD109" s="106"/>
      <c r="BE109" s="106"/>
      <c r="BF109" s="106"/>
      <c r="BG109" s="103"/>
      <c r="BH109" s="204">
        <f t="shared" si="82"/>
        <v>0</v>
      </c>
      <c r="BI109" s="106"/>
      <c r="BJ109" s="106"/>
      <c r="BK109" s="106"/>
      <c r="BL109" s="103"/>
    </row>
    <row r="110" spans="1:64" ht="15.95" customHeight="1">
      <c r="A110" s="132" t="s">
        <v>313</v>
      </c>
      <c r="B110" s="114" t="s">
        <v>314</v>
      </c>
      <c r="C110" s="100"/>
      <c r="D110" s="101"/>
      <c r="E110" s="102"/>
      <c r="F110" s="102"/>
      <c r="G110" s="103"/>
      <c r="H110" s="104"/>
      <c r="I110" s="167">
        <f t="shared" si="83"/>
        <v>0</v>
      </c>
      <c r="J110" s="168">
        <f t="shared" ca="1" si="70"/>
        <v>0</v>
      </c>
      <c r="K110" s="168">
        <f t="shared" ca="1" si="71"/>
        <v>0</v>
      </c>
      <c r="L110" s="168">
        <f t="shared" ca="1" si="72"/>
        <v>0</v>
      </c>
      <c r="M110" s="168">
        <f t="shared" ca="1" si="73"/>
        <v>0</v>
      </c>
      <c r="N110" s="172">
        <f t="shared" si="84"/>
        <v>0</v>
      </c>
      <c r="O110" s="204">
        <f t="shared" si="58"/>
        <v>0</v>
      </c>
      <c r="P110" s="106"/>
      <c r="Q110" s="106"/>
      <c r="R110" s="106"/>
      <c r="S110" s="105"/>
      <c r="T110" s="204">
        <f t="shared" si="74"/>
        <v>0</v>
      </c>
      <c r="U110" s="106"/>
      <c r="V110" s="106"/>
      <c r="W110" s="106"/>
      <c r="X110" s="105"/>
      <c r="Y110" s="204">
        <f t="shared" si="75"/>
        <v>0</v>
      </c>
      <c r="Z110" s="106"/>
      <c r="AA110" s="106"/>
      <c r="AB110" s="106"/>
      <c r="AC110" s="105"/>
      <c r="AD110" s="204">
        <f t="shared" si="76"/>
        <v>0</v>
      </c>
      <c r="AE110" s="106"/>
      <c r="AF110" s="106"/>
      <c r="AG110" s="106"/>
      <c r="AH110" s="105"/>
      <c r="AI110" s="204">
        <f t="shared" si="77"/>
        <v>0</v>
      </c>
      <c r="AJ110" s="106"/>
      <c r="AK110" s="106"/>
      <c r="AL110" s="106"/>
      <c r="AM110" s="105"/>
      <c r="AN110" s="204">
        <f t="shared" si="78"/>
        <v>0</v>
      </c>
      <c r="AO110" s="106"/>
      <c r="AP110" s="106"/>
      <c r="AQ110" s="106"/>
      <c r="AR110" s="105"/>
      <c r="AS110" s="204">
        <f t="shared" si="79"/>
        <v>0</v>
      </c>
      <c r="AT110" s="106"/>
      <c r="AU110" s="106"/>
      <c r="AV110" s="106"/>
      <c r="AW110" s="105"/>
      <c r="AX110" s="204">
        <f t="shared" si="80"/>
        <v>0</v>
      </c>
      <c r="AY110" s="106"/>
      <c r="AZ110" s="106"/>
      <c r="BA110" s="106"/>
      <c r="BB110" s="105"/>
      <c r="BC110" s="204">
        <f t="shared" si="81"/>
        <v>0</v>
      </c>
      <c r="BD110" s="106"/>
      <c r="BE110" s="106"/>
      <c r="BF110" s="106"/>
      <c r="BG110" s="103"/>
      <c r="BH110" s="204">
        <f t="shared" si="82"/>
        <v>0</v>
      </c>
      <c r="BI110" s="106"/>
      <c r="BJ110" s="106"/>
      <c r="BK110" s="106"/>
      <c r="BL110" s="103"/>
    </row>
    <row r="111" spans="1:64" ht="15.95" customHeight="1">
      <c r="A111" s="132" t="s">
        <v>315</v>
      </c>
      <c r="B111" s="114" t="s">
        <v>316</v>
      </c>
      <c r="C111" s="100"/>
      <c r="D111" s="101"/>
      <c r="E111" s="102"/>
      <c r="F111" s="102"/>
      <c r="G111" s="103"/>
      <c r="H111" s="104"/>
      <c r="I111" s="167">
        <f t="shared" si="83"/>
        <v>0</v>
      </c>
      <c r="J111" s="168">
        <f t="shared" ca="1" si="70"/>
        <v>0</v>
      </c>
      <c r="K111" s="168">
        <f t="shared" ca="1" si="71"/>
        <v>0</v>
      </c>
      <c r="L111" s="168">
        <f t="shared" ca="1" si="72"/>
        <v>0</v>
      </c>
      <c r="M111" s="168">
        <f t="shared" ca="1" si="73"/>
        <v>0</v>
      </c>
      <c r="N111" s="172">
        <f t="shared" si="84"/>
        <v>0</v>
      </c>
      <c r="O111" s="204">
        <f t="shared" si="58"/>
        <v>0</v>
      </c>
      <c r="P111" s="106"/>
      <c r="Q111" s="106"/>
      <c r="R111" s="106"/>
      <c r="S111" s="105"/>
      <c r="T111" s="204">
        <f t="shared" si="74"/>
        <v>0</v>
      </c>
      <c r="U111" s="106"/>
      <c r="V111" s="106"/>
      <c r="W111" s="106"/>
      <c r="X111" s="105"/>
      <c r="Y111" s="204">
        <f t="shared" si="75"/>
        <v>0</v>
      </c>
      <c r="Z111" s="106"/>
      <c r="AA111" s="106"/>
      <c r="AB111" s="106"/>
      <c r="AC111" s="105"/>
      <c r="AD111" s="204">
        <f t="shared" si="76"/>
        <v>0</v>
      </c>
      <c r="AE111" s="106"/>
      <c r="AF111" s="106"/>
      <c r="AG111" s="106"/>
      <c r="AH111" s="105"/>
      <c r="AI111" s="204">
        <f t="shared" si="77"/>
        <v>0</v>
      </c>
      <c r="AJ111" s="106"/>
      <c r="AK111" s="106"/>
      <c r="AL111" s="106"/>
      <c r="AM111" s="105"/>
      <c r="AN111" s="204">
        <f t="shared" si="78"/>
        <v>0</v>
      </c>
      <c r="AO111" s="106"/>
      <c r="AP111" s="106"/>
      <c r="AQ111" s="106"/>
      <c r="AR111" s="105"/>
      <c r="AS111" s="204">
        <f t="shared" si="79"/>
        <v>0</v>
      </c>
      <c r="AT111" s="106"/>
      <c r="AU111" s="106"/>
      <c r="AV111" s="106"/>
      <c r="AW111" s="105"/>
      <c r="AX111" s="204">
        <f t="shared" si="80"/>
        <v>0</v>
      </c>
      <c r="AY111" s="106"/>
      <c r="AZ111" s="106"/>
      <c r="BA111" s="106"/>
      <c r="BB111" s="105"/>
      <c r="BC111" s="204">
        <f t="shared" si="81"/>
        <v>0</v>
      </c>
      <c r="BD111" s="106"/>
      <c r="BE111" s="106"/>
      <c r="BF111" s="106"/>
      <c r="BG111" s="103"/>
      <c r="BH111" s="204">
        <f t="shared" si="82"/>
        <v>0</v>
      </c>
      <c r="BI111" s="106"/>
      <c r="BJ111" s="106"/>
      <c r="BK111" s="106"/>
      <c r="BL111" s="103"/>
    </row>
    <row r="112" spans="1:64" ht="15.95" customHeight="1">
      <c r="A112" s="132" t="s">
        <v>317</v>
      </c>
      <c r="B112" s="114" t="s">
        <v>318</v>
      </c>
      <c r="C112" s="100"/>
      <c r="D112" s="101"/>
      <c r="E112" s="102"/>
      <c r="F112" s="102"/>
      <c r="G112" s="103"/>
      <c r="H112" s="104"/>
      <c r="I112" s="167">
        <f t="shared" si="83"/>
        <v>0</v>
      </c>
      <c r="J112" s="168">
        <f t="shared" ca="1" si="70"/>
        <v>0</v>
      </c>
      <c r="K112" s="168">
        <f t="shared" ca="1" si="71"/>
        <v>0</v>
      </c>
      <c r="L112" s="168">
        <f t="shared" ca="1" si="72"/>
        <v>0</v>
      </c>
      <c r="M112" s="168">
        <f t="shared" ca="1" si="73"/>
        <v>0</v>
      </c>
      <c r="N112" s="172">
        <f t="shared" si="84"/>
        <v>0</v>
      </c>
      <c r="O112" s="204">
        <f t="shared" si="58"/>
        <v>0</v>
      </c>
      <c r="P112" s="106"/>
      <c r="Q112" s="106"/>
      <c r="R112" s="106"/>
      <c r="S112" s="105"/>
      <c r="T112" s="204">
        <f t="shared" si="74"/>
        <v>0</v>
      </c>
      <c r="U112" s="106"/>
      <c r="V112" s="106"/>
      <c r="W112" s="106"/>
      <c r="X112" s="105"/>
      <c r="Y112" s="204">
        <f t="shared" si="75"/>
        <v>0</v>
      </c>
      <c r="Z112" s="106"/>
      <c r="AA112" s="106"/>
      <c r="AB112" s="106"/>
      <c r="AC112" s="105"/>
      <c r="AD112" s="204">
        <f t="shared" si="76"/>
        <v>0</v>
      </c>
      <c r="AE112" s="106"/>
      <c r="AF112" s="106"/>
      <c r="AG112" s="106"/>
      <c r="AH112" s="105"/>
      <c r="AI112" s="204">
        <f t="shared" si="77"/>
        <v>0</v>
      </c>
      <c r="AJ112" s="106"/>
      <c r="AK112" s="106"/>
      <c r="AL112" s="106"/>
      <c r="AM112" s="105"/>
      <c r="AN112" s="204">
        <f t="shared" si="78"/>
        <v>0</v>
      </c>
      <c r="AO112" s="106"/>
      <c r="AP112" s="106"/>
      <c r="AQ112" s="106"/>
      <c r="AR112" s="105"/>
      <c r="AS112" s="204">
        <f t="shared" si="79"/>
        <v>0</v>
      </c>
      <c r="AT112" s="106"/>
      <c r="AU112" s="106"/>
      <c r="AV112" s="106"/>
      <c r="AW112" s="105"/>
      <c r="AX112" s="204">
        <f t="shared" si="80"/>
        <v>0</v>
      </c>
      <c r="AY112" s="106"/>
      <c r="AZ112" s="106"/>
      <c r="BA112" s="106"/>
      <c r="BB112" s="105"/>
      <c r="BC112" s="204">
        <f t="shared" si="81"/>
        <v>0</v>
      </c>
      <c r="BD112" s="106"/>
      <c r="BE112" s="106"/>
      <c r="BF112" s="106"/>
      <c r="BG112" s="103"/>
      <c r="BH112" s="204">
        <f t="shared" si="82"/>
        <v>0</v>
      </c>
      <c r="BI112" s="106"/>
      <c r="BJ112" s="106"/>
      <c r="BK112" s="106"/>
      <c r="BL112" s="103"/>
    </row>
    <row r="113" spans="1:83" ht="15.95" customHeight="1">
      <c r="A113" s="132" t="s">
        <v>319</v>
      </c>
      <c r="B113" s="114" t="s">
        <v>320</v>
      </c>
      <c r="C113" s="100"/>
      <c r="D113" s="101"/>
      <c r="E113" s="102"/>
      <c r="F113" s="102"/>
      <c r="G113" s="103"/>
      <c r="H113" s="104"/>
      <c r="I113" s="167">
        <f t="shared" si="83"/>
        <v>0</v>
      </c>
      <c r="J113" s="168">
        <f t="shared" ca="1" si="70"/>
        <v>0</v>
      </c>
      <c r="K113" s="168">
        <f t="shared" ca="1" si="71"/>
        <v>0</v>
      </c>
      <c r="L113" s="168">
        <f t="shared" ca="1" si="72"/>
        <v>0</v>
      </c>
      <c r="M113" s="168">
        <f t="shared" ca="1" si="73"/>
        <v>0</v>
      </c>
      <c r="N113" s="172">
        <f t="shared" si="84"/>
        <v>0</v>
      </c>
      <c r="O113" s="204">
        <f t="shared" si="58"/>
        <v>0</v>
      </c>
      <c r="P113" s="106"/>
      <c r="Q113" s="106"/>
      <c r="R113" s="106"/>
      <c r="S113" s="105"/>
      <c r="T113" s="204">
        <f t="shared" si="74"/>
        <v>0</v>
      </c>
      <c r="U113" s="106"/>
      <c r="V113" s="106"/>
      <c r="W113" s="106"/>
      <c r="X113" s="105"/>
      <c r="Y113" s="204">
        <f t="shared" si="75"/>
        <v>0</v>
      </c>
      <c r="Z113" s="106"/>
      <c r="AA113" s="106"/>
      <c r="AB113" s="106"/>
      <c r="AC113" s="105"/>
      <c r="AD113" s="204">
        <f t="shared" si="76"/>
        <v>0</v>
      </c>
      <c r="AE113" s="106"/>
      <c r="AF113" s="106"/>
      <c r="AG113" s="106"/>
      <c r="AH113" s="105"/>
      <c r="AI113" s="204">
        <f t="shared" si="77"/>
        <v>0</v>
      </c>
      <c r="AJ113" s="106"/>
      <c r="AK113" s="106"/>
      <c r="AL113" s="106"/>
      <c r="AM113" s="105"/>
      <c r="AN113" s="204">
        <f t="shared" si="78"/>
        <v>0</v>
      </c>
      <c r="AO113" s="106"/>
      <c r="AP113" s="106"/>
      <c r="AQ113" s="106"/>
      <c r="AR113" s="105"/>
      <c r="AS113" s="204">
        <f t="shared" si="79"/>
        <v>0</v>
      </c>
      <c r="AT113" s="106"/>
      <c r="AU113" s="106"/>
      <c r="AV113" s="106"/>
      <c r="AW113" s="105"/>
      <c r="AX113" s="204">
        <f t="shared" si="80"/>
        <v>0</v>
      </c>
      <c r="AY113" s="106"/>
      <c r="AZ113" s="106"/>
      <c r="BA113" s="106"/>
      <c r="BB113" s="105"/>
      <c r="BC113" s="204">
        <f t="shared" si="81"/>
        <v>0</v>
      </c>
      <c r="BD113" s="106"/>
      <c r="BE113" s="106"/>
      <c r="BF113" s="106"/>
      <c r="BG113" s="103"/>
      <c r="BH113" s="204">
        <f t="shared" si="82"/>
        <v>0</v>
      </c>
      <c r="BI113" s="106"/>
      <c r="BJ113" s="106"/>
      <c r="BK113" s="106"/>
      <c r="BL113" s="103"/>
    </row>
    <row r="114" spans="1:83" ht="15.95" customHeight="1">
      <c r="A114" s="133"/>
      <c r="B114" s="115"/>
      <c r="C114" s="108"/>
      <c r="D114" s="109"/>
      <c r="E114" s="110"/>
      <c r="F114" s="110"/>
      <c r="G114" s="111"/>
      <c r="H114" s="112"/>
      <c r="I114" s="169">
        <f>H114*30</f>
        <v>0</v>
      </c>
      <c r="J114" s="168">
        <f t="shared" ca="1" si="70"/>
        <v>0</v>
      </c>
      <c r="K114" s="168">
        <f t="shared" ca="1" si="71"/>
        <v>0</v>
      </c>
      <c r="L114" s="168">
        <f t="shared" ca="1" si="72"/>
        <v>0</v>
      </c>
      <c r="M114" s="168">
        <f t="shared" ca="1" si="73"/>
        <v>0</v>
      </c>
      <c r="N114" s="173">
        <f>I114-J114</f>
        <v>0</v>
      </c>
      <c r="O114" s="204">
        <f t="shared" si="58"/>
        <v>0</v>
      </c>
      <c r="P114" s="194"/>
      <c r="Q114" s="194"/>
      <c r="R114" s="194"/>
      <c r="S114" s="113"/>
      <c r="T114" s="204">
        <f t="shared" si="74"/>
        <v>0</v>
      </c>
      <c r="U114" s="194"/>
      <c r="V114" s="194"/>
      <c r="W114" s="194"/>
      <c r="X114" s="113"/>
      <c r="Y114" s="204">
        <f t="shared" si="75"/>
        <v>0</v>
      </c>
      <c r="Z114" s="194"/>
      <c r="AA114" s="194"/>
      <c r="AB114" s="194"/>
      <c r="AC114" s="113"/>
      <c r="AD114" s="204">
        <f t="shared" si="76"/>
        <v>0</v>
      </c>
      <c r="AE114" s="194"/>
      <c r="AF114" s="194"/>
      <c r="AG114" s="194"/>
      <c r="AH114" s="113"/>
      <c r="AI114" s="204">
        <f t="shared" si="77"/>
        <v>0</v>
      </c>
      <c r="AJ114" s="194"/>
      <c r="AK114" s="194"/>
      <c r="AL114" s="194"/>
      <c r="AM114" s="113"/>
      <c r="AN114" s="204">
        <f t="shared" si="78"/>
        <v>0</v>
      </c>
      <c r="AO114" s="194"/>
      <c r="AP114" s="194"/>
      <c r="AQ114" s="194"/>
      <c r="AR114" s="113"/>
      <c r="AS114" s="204">
        <f t="shared" si="79"/>
        <v>0</v>
      </c>
      <c r="AT114" s="194"/>
      <c r="AU114" s="194"/>
      <c r="AV114" s="194"/>
      <c r="AW114" s="113"/>
      <c r="AX114" s="204">
        <f t="shared" si="80"/>
        <v>0</v>
      </c>
      <c r="AY114" s="194"/>
      <c r="AZ114" s="194"/>
      <c r="BA114" s="194"/>
      <c r="BB114" s="113"/>
      <c r="BC114" s="204">
        <f t="shared" si="81"/>
        <v>0</v>
      </c>
      <c r="BD114" s="194"/>
      <c r="BE114" s="194"/>
      <c r="BF114" s="194"/>
      <c r="BG114" s="111"/>
      <c r="BH114" s="204">
        <f t="shared" si="82"/>
        <v>0</v>
      </c>
      <c r="BI114" s="194"/>
      <c r="BJ114" s="194"/>
      <c r="BK114" s="194"/>
      <c r="BL114" s="111"/>
    </row>
    <row r="115" spans="1:83" ht="15.95" customHeight="1">
      <c r="A115" s="561" t="s">
        <v>131</v>
      </c>
      <c r="B115" s="562"/>
      <c r="C115" s="562"/>
      <c r="D115" s="562"/>
      <c r="E115" s="562"/>
      <c r="F115" s="562"/>
      <c r="G115" s="563"/>
      <c r="H115" s="176">
        <f t="shared" ref="H115:O115" si="85">SUM(H96:H114)</f>
        <v>0</v>
      </c>
      <c r="I115" s="167">
        <f t="shared" si="85"/>
        <v>0</v>
      </c>
      <c r="J115" s="168">
        <f t="shared" si="85"/>
        <v>0</v>
      </c>
      <c r="K115" s="168">
        <f t="shared" si="85"/>
        <v>0</v>
      </c>
      <c r="L115" s="168">
        <f t="shared" si="85"/>
        <v>0</v>
      </c>
      <c r="M115" s="168">
        <f t="shared" si="85"/>
        <v>0</v>
      </c>
      <c r="N115" s="170">
        <f t="shared" si="85"/>
        <v>0</v>
      </c>
      <c r="O115" s="201">
        <f t="shared" si="85"/>
        <v>0</v>
      </c>
      <c r="P115" s="195"/>
      <c r="Q115" s="195"/>
      <c r="R115" s="195"/>
      <c r="S115" s="170">
        <f>SUM(S96:S114)</f>
        <v>0</v>
      </c>
      <c r="T115" s="171">
        <f>SUM(T96:T114)</f>
        <v>0</v>
      </c>
      <c r="U115" s="195"/>
      <c r="V115" s="195"/>
      <c r="W115" s="195"/>
      <c r="X115" s="170">
        <f>SUM(X96:X114)</f>
        <v>0</v>
      </c>
      <c r="Y115" s="171">
        <f>SUM(Y96:Y114)</f>
        <v>0</v>
      </c>
      <c r="Z115" s="195"/>
      <c r="AA115" s="195"/>
      <c r="AB115" s="195"/>
      <c r="AC115" s="170">
        <f>SUM(AC96:AC114)</f>
        <v>0</v>
      </c>
      <c r="AD115" s="171">
        <f>SUM(AD96:AD114)</f>
        <v>0</v>
      </c>
      <c r="AE115" s="195"/>
      <c r="AF115" s="195"/>
      <c r="AG115" s="195"/>
      <c r="AH115" s="170">
        <f>SUM(AH96:AH114)</f>
        <v>0</v>
      </c>
      <c r="AI115" s="171">
        <f>SUM(AI96:AI114)</f>
        <v>0</v>
      </c>
      <c r="AJ115" s="195"/>
      <c r="AK115" s="195"/>
      <c r="AL115" s="195"/>
      <c r="AM115" s="170">
        <f>SUM(AM96:AM114)</f>
        <v>0</v>
      </c>
      <c r="AN115" s="171">
        <f>SUM(AN96:AN114)</f>
        <v>0</v>
      </c>
      <c r="AO115" s="195"/>
      <c r="AP115" s="195"/>
      <c r="AQ115" s="195"/>
      <c r="AR115" s="170">
        <f>SUM(AR96:AR114)</f>
        <v>0</v>
      </c>
      <c r="AS115" s="171">
        <f>SUM(AS96:AS114)</f>
        <v>0</v>
      </c>
      <c r="AT115" s="195"/>
      <c r="AU115" s="195"/>
      <c r="AV115" s="195"/>
      <c r="AW115" s="170">
        <f>SUM(AW96:AW114)</f>
        <v>0</v>
      </c>
      <c r="AX115" s="171">
        <f>SUM(AX96:AX114)</f>
        <v>0</v>
      </c>
      <c r="AY115" s="195"/>
      <c r="AZ115" s="195"/>
      <c r="BA115" s="195"/>
      <c r="BB115" s="170">
        <f>SUM(BB96:BB114)</f>
        <v>0</v>
      </c>
      <c r="BC115" s="171">
        <f>SUM(BC96:BC114)</f>
        <v>0</v>
      </c>
      <c r="BD115" s="195"/>
      <c r="BE115" s="195"/>
      <c r="BF115" s="195"/>
      <c r="BG115" s="170">
        <f>SUM(BG96:BG114)</f>
        <v>0</v>
      </c>
      <c r="BH115" s="171">
        <f>SUM(BH96:BH114)</f>
        <v>0</v>
      </c>
      <c r="BI115" s="195"/>
      <c r="BJ115" s="195"/>
      <c r="BK115" s="195"/>
      <c r="BL115" s="170">
        <f>SUM(BL96:BL114)</f>
        <v>0</v>
      </c>
    </row>
    <row r="116" spans="1:83" ht="15.95" customHeight="1" thickBot="1">
      <c r="A116" s="550" t="s">
        <v>141</v>
      </c>
      <c r="B116" s="551"/>
      <c r="C116" s="551"/>
      <c r="D116" s="551"/>
      <c r="E116" s="551"/>
      <c r="F116" s="551"/>
      <c r="G116" s="552"/>
      <c r="H116" s="179">
        <f t="shared" ref="H116:N116" si="86">H73+H115</f>
        <v>0</v>
      </c>
      <c r="I116" s="180">
        <f t="shared" si="86"/>
        <v>0</v>
      </c>
      <c r="J116" s="175">
        <f t="shared" si="86"/>
        <v>0</v>
      </c>
      <c r="K116" s="175">
        <f t="shared" si="86"/>
        <v>0</v>
      </c>
      <c r="L116" s="175">
        <f t="shared" si="86"/>
        <v>0</v>
      </c>
      <c r="M116" s="175">
        <f t="shared" si="86"/>
        <v>0</v>
      </c>
      <c r="N116" s="178">
        <f t="shared" si="86"/>
        <v>0</v>
      </c>
      <c r="O116" s="207">
        <f>O115+O73</f>
        <v>0</v>
      </c>
      <c r="P116" s="208"/>
      <c r="Q116" s="208"/>
      <c r="R116" s="208"/>
      <c r="S116" s="178">
        <f>S73+S115</f>
        <v>0</v>
      </c>
      <c r="T116" s="207">
        <f>T115+T73</f>
        <v>0</v>
      </c>
      <c r="U116" s="208"/>
      <c r="V116" s="208"/>
      <c r="W116" s="208"/>
      <c r="X116" s="178">
        <f>X73+X115</f>
        <v>0</v>
      </c>
      <c r="Y116" s="207">
        <f>Y115+Y73</f>
        <v>0</v>
      </c>
      <c r="Z116" s="208"/>
      <c r="AA116" s="208"/>
      <c r="AB116" s="208"/>
      <c r="AC116" s="178">
        <f>AC73+AC115</f>
        <v>0</v>
      </c>
      <c r="AD116" s="207">
        <f>AD115+AD73</f>
        <v>0</v>
      </c>
      <c r="AE116" s="208"/>
      <c r="AF116" s="208"/>
      <c r="AG116" s="208"/>
      <c r="AH116" s="178">
        <f>AH73+AH115</f>
        <v>0</v>
      </c>
      <c r="AI116" s="207">
        <f>AI115+AI73</f>
        <v>0</v>
      </c>
      <c r="AJ116" s="208"/>
      <c r="AK116" s="208"/>
      <c r="AL116" s="208"/>
      <c r="AM116" s="178">
        <f>AM73+AM115</f>
        <v>0</v>
      </c>
      <c r="AN116" s="207">
        <f>AN115+AN73</f>
        <v>0</v>
      </c>
      <c r="AO116" s="208"/>
      <c r="AP116" s="208"/>
      <c r="AQ116" s="208"/>
      <c r="AR116" s="178">
        <f>AR73+AR115</f>
        <v>0</v>
      </c>
      <c r="AS116" s="207">
        <f>AS115+AS73</f>
        <v>0</v>
      </c>
      <c r="AT116" s="208"/>
      <c r="AU116" s="208"/>
      <c r="AV116" s="208"/>
      <c r="AW116" s="178">
        <f>AW73+AW115</f>
        <v>0</v>
      </c>
      <c r="AX116" s="207">
        <f>AX115+AX73</f>
        <v>0</v>
      </c>
      <c r="AY116" s="208"/>
      <c r="AZ116" s="208"/>
      <c r="BA116" s="208"/>
      <c r="BB116" s="178">
        <f>BB73+BB115</f>
        <v>0</v>
      </c>
      <c r="BC116" s="207">
        <f>BC115+BC73</f>
        <v>0</v>
      </c>
      <c r="BD116" s="208"/>
      <c r="BE116" s="208"/>
      <c r="BF116" s="208"/>
      <c r="BG116" s="178">
        <f>BG73+BG115</f>
        <v>0</v>
      </c>
      <c r="BH116" s="207">
        <f>BH115+BH73</f>
        <v>0</v>
      </c>
      <c r="BI116" s="208"/>
      <c r="BJ116" s="208"/>
      <c r="BK116" s="208"/>
      <c r="BL116" s="178">
        <f>BL73+BL115</f>
        <v>0</v>
      </c>
    </row>
    <row r="117" spans="1:83" ht="15.95" customHeight="1" thickBot="1">
      <c r="A117" s="590" t="s">
        <v>154</v>
      </c>
      <c r="B117" s="591"/>
      <c r="C117" s="591"/>
      <c r="D117" s="591"/>
      <c r="E117" s="591"/>
      <c r="F117" s="591"/>
      <c r="G117" s="592"/>
      <c r="H117" s="177">
        <f t="shared" ref="H117:N117" si="87">H51+H116</f>
        <v>0</v>
      </c>
      <c r="I117" s="174">
        <f t="shared" si="87"/>
        <v>0</v>
      </c>
      <c r="J117" s="206">
        <f t="shared" si="87"/>
        <v>0</v>
      </c>
      <c r="K117" s="206">
        <f t="shared" si="87"/>
        <v>0</v>
      </c>
      <c r="L117" s="206">
        <f t="shared" si="87"/>
        <v>0</v>
      </c>
      <c r="M117" s="206">
        <f t="shared" si="87"/>
        <v>0</v>
      </c>
      <c r="N117" s="181">
        <f t="shared" si="87"/>
        <v>0</v>
      </c>
      <c r="O117" s="505">
        <f>S116+S51</f>
        <v>0</v>
      </c>
      <c r="P117" s="506"/>
      <c r="Q117" s="506"/>
      <c r="R117" s="506"/>
      <c r="S117" s="507"/>
      <c r="T117" s="505">
        <f>X116+X51</f>
        <v>0</v>
      </c>
      <c r="U117" s="506"/>
      <c r="V117" s="506"/>
      <c r="W117" s="506"/>
      <c r="X117" s="507"/>
      <c r="Y117" s="505">
        <f>AC116+AC51</f>
        <v>0</v>
      </c>
      <c r="Z117" s="506"/>
      <c r="AA117" s="506"/>
      <c r="AB117" s="506"/>
      <c r="AC117" s="507"/>
      <c r="AD117" s="505">
        <f>AH116+AH51</f>
        <v>0</v>
      </c>
      <c r="AE117" s="506"/>
      <c r="AF117" s="506"/>
      <c r="AG117" s="506"/>
      <c r="AH117" s="507"/>
      <c r="AI117" s="505">
        <f>AM116+AM51</f>
        <v>0</v>
      </c>
      <c r="AJ117" s="506"/>
      <c r="AK117" s="506"/>
      <c r="AL117" s="506"/>
      <c r="AM117" s="507"/>
      <c r="AN117" s="505">
        <f>AR116+AR51</f>
        <v>0</v>
      </c>
      <c r="AO117" s="506"/>
      <c r="AP117" s="506"/>
      <c r="AQ117" s="506"/>
      <c r="AR117" s="507"/>
      <c r="AS117" s="505">
        <f>AW116+AW51</f>
        <v>0</v>
      </c>
      <c r="AT117" s="506"/>
      <c r="AU117" s="506"/>
      <c r="AV117" s="506"/>
      <c r="AW117" s="507"/>
      <c r="AX117" s="505">
        <f>BB116+BB51</f>
        <v>0</v>
      </c>
      <c r="AY117" s="506"/>
      <c r="AZ117" s="506"/>
      <c r="BA117" s="506"/>
      <c r="BB117" s="507"/>
      <c r="BC117" s="505">
        <f>BG116+BG51</f>
        <v>0</v>
      </c>
      <c r="BD117" s="506"/>
      <c r="BE117" s="506"/>
      <c r="BF117" s="506"/>
      <c r="BG117" s="507"/>
      <c r="BH117" s="505">
        <f>BL116+BL51</f>
        <v>0</v>
      </c>
      <c r="BI117" s="506"/>
      <c r="BJ117" s="506"/>
      <c r="BK117" s="506"/>
      <c r="BL117" s="507"/>
      <c r="CD117" s="9"/>
      <c r="CE117" s="9"/>
    </row>
    <row r="118" spans="1:83" ht="15.95" customHeight="1">
      <c r="A118" s="545" t="s">
        <v>156</v>
      </c>
      <c r="B118" s="546"/>
      <c r="C118" s="546"/>
      <c r="D118" s="546"/>
      <c r="E118" s="546"/>
      <c r="F118" s="546"/>
      <c r="G118" s="546"/>
      <c r="H118" s="546"/>
      <c r="I118" s="546"/>
      <c r="J118" s="546"/>
      <c r="K118" s="546"/>
      <c r="L118" s="546"/>
      <c r="M118" s="546"/>
      <c r="N118" s="546"/>
      <c r="O118" s="530">
        <f>BL115+O51</f>
        <v>0</v>
      </c>
      <c r="P118" s="531"/>
      <c r="Q118" s="531"/>
      <c r="R118" s="531"/>
      <c r="S118" s="532"/>
      <c r="T118" s="530">
        <f>T116+T51</f>
        <v>0</v>
      </c>
      <c r="U118" s="531"/>
      <c r="V118" s="531"/>
      <c r="W118" s="531"/>
      <c r="X118" s="532"/>
      <c r="Y118" s="530">
        <f>Y116+Y51</f>
        <v>0</v>
      </c>
      <c r="Z118" s="531"/>
      <c r="AA118" s="531"/>
      <c r="AB118" s="531"/>
      <c r="AC118" s="532"/>
      <c r="AD118" s="530">
        <f>AD116+AD51</f>
        <v>0</v>
      </c>
      <c r="AE118" s="531"/>
      <c r="AF118" s="531"/>
      <c r="AG118" s="531"/>
      <c r="AH118" s="532"/>
      <c r="AI118" s="530">
        <f>AI116+AI51</f>
        <v>0</v>
      </c>
      <c r="AJ118" s="531"/>
      <c r="AK118" s="531"/>
      <c r="AL118" s="531"/>
      <c r="AM118" s="532"/>
      <c r="AN118" s="530">
        <f>AN116+AN51</f>
        <v>0</v>
      </c>
      <c r="AO118" s="531"/>
      <c r="AP118" s="531"/>
      <c r="AQ118" s="531"/>
      <c r="AR118" s="532"/>
      <c r="AS118" s="530">
        <f>AS116+AS51</f>
        <v>0</v>
      </c>
      <c r="AT118" s="531"/>
      <c r="AU118" s="531"/>
      <c r="AV118" s="531"/>
      <c r="AW118" s="532"/>
      <c r="AX118" s="530">
        <f>AX116+AX51</f>
        <v>0</v>
      </c>
      <c r="AY118" s="531"/>
      <c r="AZ118" s="531"/>
      <c r="BA118" s="531"/>
      <c r="BB118" s="532"/>
      <c r="BC118" s="530">
        <f>BC116+BC51</f>
        <v>0</v>
      </c>
      <c r="BD118" s="531"/>
      <c r="BE118" s="531"/>
      <c r="BF118" s="531"/>
      <c r="BG118" s="532"/>
      <c r="BH118" s="530">
        <f>BH116+BH51</f>
        <v>0</v>
      </c>
      <c r="BI118" s="531"/>
      <c r="BJ118" s="531"/>
      <c r="BK118" s="531"/>
      <c r="BL118" s="532"/>
      <c r="CD118" s="9"/>
      <c r="CE118" s="9"/>
    </row>
    <row r="119" spans="1:83" ht="15.95" customHeight="1">
      <c r="A119" s="547" t="s">
        <v>403</v>
      </c>
      <c r="B119" s="548"/>
      <c r="C119" s="548"/>
      <c r="D119" s="548"/>
      <c r="E119" s="548"/>
      <c r="F119" s="548"/>
      <c r="G119" s="548"/>
      <c r="H119" s="548"/>
      <c r="I119" s="548"/>
      <c r="J119" s="548"/>
      <c r="K119" s="548"/>
      <c r="L119" s="548"/>
      <c r="M119" s="548"/>
      <c r="N119" s="549"/>
      <c r="O119" s="502">
        <f>COUNTIF($E$12:$G$24,O$6)+COUNTIF($E$27:$G$49,O$6)+COUNTIF($E$54:$G$72,O$6)+COUNTIF($E$76:$G$94,O$6)</f>
        <v>0</v>
      </c>
      <c r="P119" s="503"/>
      <c r="Q119" s="503"/>
      <c r="R119" s="503"/>
      <c r="S119" s="504"/>
      <c r="T119" s="502">
        <f>COUNTIF($E$12:$G$24,T$6)+COUNTIF($E$27:$G$49,T$6)+COUNTIF($E$54:$G$72,T$6)+COUNTIF($E$76:$G$94,T$6)</f>
        <v>0</v>
      </c>
      <c r="U119" s="503"/>
      <c r="V119" s="503"/>
      <c r="W119" s="503"/>
      <c r="X119" s="504"/>
      <c r="Y119" s="502">
        <f>COUNTIF($E$12:$G$24,Y$6)+COUNTIF($E$27:$G$49,Y$6)+COUNTIF($E$54:$G$72,Y$6)+COUNTIF($E$76:$G$94,Y$6)</f>
        <v>0</v>
      </c>
      <c r="Z119" s="503"/>
      <c r="AA119" s="503"/>
      <c r="AB119" s="503"/>
      <c r="AC119" s="504"/>
      <c r="AD119" s="502">
        <f>COUNTIF($E$12:$G$24,AD$6)+COUNTIF($E$27:$G$49,AD$6)+COUNTIF($E$54:$G$72,AD$6)+COUNTIF($E$76:$G$94,AD$6)</f>
        <v>0</v>
      </c>
      <c r="AE119" s="503"/>
      <c r="AF119" s="503"/>
      <c r="AG119" s="503"/>
      <c r="AH119" s="504"/>
      <c r="AI119" s="502">
        <f>COUNTIF($E$12:$G$24,AI$6)+COUNTIF($E$27:$G$49,AI$6)+COUNTIF($E$54:$G$72,AI$6)+COUNTIF($E$76:$G$94,AI$6)</f>
        <v>0</v>
      </c>
      <c r="AJ119" s="503"/>
      <c r="AK119" s="503"/>
      <c r="AL119" s="503"/>
      <c r="AM119" s="504"/>
      <c r="AN119" s="502">
        <f>COUNTIF($E$12:$G$24,AN$6)+COUNTIF($E$27:$G$49,AN$6)+COUNTIF($E$54:$G$72,AN$6)+COUNTIF($E$76:$G$94,AN$6)</f>
        <v>0</v>
      </c>
      <c r="AO119" s="503"/>
      <c r="AP119" s="503"/>
      <c r="AQ119" s="503"/>
      <c r="AR119" s="504"/>
      <c r="AS119" s="502">
        <f>COUNTIF($E$12:$G$24,AS$6)+COUNTIF($E$27:$G$49,AS$6)+COUNTIF($E$54:$G$72,AS$6)+COUNTIF($E$76:$G$94,AS$6)</f>
        <v>0</v>
      </c>
      <c r="AT119" s="503"/>
      <c r="AU119" s="503"/>
      <c r="AV119" s="503"/>
      <c r="AW119" s="504"/>
      <c r="AX119" s="502">
        <f>COUNTIF($E$12:$G$24,AX$6)+COUNTIF($E$27:$G$49,AX$6)+COUNTIF($E$54:$G$72,AX$6)+COUNTIF($E$76:$G$94,AX$6)</f>
        <v>0</v>
      </c>
      <c r="AY119" s="503"/>
      <c r="AZ119" s="503"/>
      <c r="BA119" s="503"/>
      <c r="BB119" s="504"/>
      <c r="BC119" s="502">
        <f>COUNTIF($E$12:$G$24,BC$6)+COUNTIF($E$27:$G$49,BC$6)+COUNTIF($E$54:$G$72,BC$6)+COUNTIF($E$76:$G$94,BC$6)</f>
        <v>0</v>
      </c>
      <c r="BD119" s="503"/>
      <c r="BE119" s="503"/>
      <c r="BF119" s="503"/>
      <c r="BG119" s="504"/>
      <c r="BH119" s="502">
        <f>COUNTIF($E$12:$G$24,BH$6)+COUNTIF($E$27:$G$49,BH$6)+COUNTIF($E$54:$G$72,BH$6)+COUNTIF($E$76:$G$94,BH$6)</f>
        <v>0</v>
      </c>
      <c r="BI119" s="503"/>
      <c r="BJ119" s="503"/>
      <c r="BK119" s="503"/>
      <c r="BL119" s="504"/>
      <c r="CD119" s="9"/>
      <c r="CE119" s="9"/>
    </row>
    <row r="120" spans="1:83" ht="15.95" customHeight="1">
      <c r="A120" s="547" t="s">
        <v>3</v>
      </c>
      <c r="B120" s="548"/>
      <c r="C120" s="548"/>
      <c r="D120" s="548"/>
      <c r="E120" s="548"/>
      <c r="F120" s="548"/>
      <c r="G120" s="548"/>
      <c r="H120" s="548"/>
      <c r="I120" s="548"/>
      <c r="J120" s="548"/>
      <c r="K120" s="548"/>
      <c r="L120" s="548"/>
      <c r="M120" s="548"/>
      <c r="N120" s="549"/>
      <c r="O120" s="502">
        <f>COUNTIF($D$12:$D$24,O$6)+COUNTIF($D$27:$D$49,O$6)+COUNTIF($D$54:$D$72,O$6)+COUNTIF($D$76:$D$94,O$6)</f>
        <v>0</v>
      </c>
      <c r="P120" s="503"/>
      <c r="Q120" s="503"/>
      <c r="R120" s="503"/>
      <c r="S120" s="504"/>
      <c r="T120" s="502">
        <f>COUNTIF($D$12:$D$24,T$6)+COUNTIF($D$27:$D$49,T$6)+COUNTIF($D$54:$D$72,T$6)+COUNTIF($D$76:$D$94,T$6)</f>
        <v>0</v>
      </c>
      <c r="U120" s="503"/>
      <c r="V120" s="503"/>
      <c r="W120" s="503"/>
      <c r="X120" s="504"/>
      <c r="Y120" s="502">
        <f>COUNTIF($D$12:$D$24,Y$6)+COUNTIF($D$27:$D$49,Y$6)+COUNTIF($D$54:$D$72,Y$6)+COUNTIF($D$76:$D$94,Y$6)</f>
        <v>0</v>
      </c>
      <c r="Z120" s="503"/>
      <c r="AA120" s="503"/>
      <c r="AB120" s="503"/>
      <c r="AC120" s="504"/>
      <c r="AD120" s="502">
        <f>COUNTIF($D$12:$D$24,AD$6)+COUNTIF($D$27:$D$49,AD$6)+COUNTIF($D$54:$D$72,AD$6)+COUNTIF($D$76:$D$94,AD$6)</f>
        <v>0</v>
      </c>
      <c r="AE120" s="503"/>
      <c r="AF120" s="503"/>
      <c r="AG120" s="503"/>
      <c r="AH120" s="504"/>
      <c r="AI120" s="502">
        <f>COUNTIF($D$12:$D$24,AI$6)+COUNTIF($D$27:$D$49,AI$6)+COUNTIF($D$54:$D$72,AI$6)+COUNTIF($D$76:$D$94,AI$6)</f>
        <v>0</v>
      </c>
      <c r="AJ120" s="503"/>
      <c r="AK120" s="503"/>
      <c r="AL120" s="503"/>
      <c r="AM120" s="504"/>
      <c r="AN120" s="502">
        <f>COUNTIF($D$12:$D$24,AN$6)+COUNTIF($D$27:$D$49,AN$6)+COUNTIF($D$54:$D$72,AN$6)+COUNTIF($D$76:$D$94,AN$6)</f>
        <v>0</v>
      </c>
      <c r="AO120" s="503"/>
      <c r="AP120" s="503"/>
      <c r="AQ120" s="503"/>
      <c r="AR120" s="504"/>
      <c r="AS120" s="502">
        <f>COUNTIF($D$12:$D$24,AS$6)+COUNTIF($D$27:$D$49,AS$6)+COUNTIF($D$54:$D$72,AS$6)+COUNTIF($D$76:$D$94,AS$6)</f>
        <v>0</v>
      </c>
      <c r="AT120" s="503"/>
      <c r="AU120" s="503"/>
      <c r="AV120" s="503"/>
      <c r="AW120" s="504"/>
      <c r="AX120" s="502">
        <f>COUNTIF($D$12:$D$24,AX$6)+COUNTIF($D$27:$D$49,AX$6)+COUNTIF($D$54:$D$72,AX$6)+COUNTIF($D$76:$D$94,AX$6)</f>
        <v>0</v>
      </c>
      <c r="AY120" s="503"/>
      <c r="AZ120" s="503"/>
      <c r="BA120" s="503"/>
      <c r="BB120" s="504"/>
      <c r="BC120" s="502">
        <f>COUNTIF($D$12:$D$24,BC$6)+COUNTIF($D$27:$D$49,BC$6)+COUNTIF($D$54:$D$72,BC$6)+COUNTIF($D$76:$D$94,BC$6)</f>
        <v>0</v>
      </c>
      <c r="BD120" s="503"/>
      <c r="BE120" s="503"/>
      <c r="BF120" s="503"/>
      <c r="BG120" s="504"/>
      <c r="BH120" s="502">
        <f>COUNTIF($D$12:$D$24,BH$6)+COUNTIF($D$27:$D$49,BH$6)+COUNTIF($D$54:$D$72,BH$6)+COUNTIF($D$76:$D$94,BH$6)</f>
        <v>0</v>
      </c>
      <c r="BI120" s="503"/>
      <c r="BJ120" s="503"/>
      <c r="BK120" s="503"/>
      <c r="BL120" s="504"/>
      <c r="CD120" s="9"/>
      <c r="CE120" s="9"/>
    </row>
    <row r="121" spans="1:83" ht="15.95" customHeight="1" thickBot="1">
      <c r="A121" s="509" t="s">
        <v>16</v>
      </c>
      <c r="B121" s="510"/>
      <c r="C121" s="510"/>
      <c r="D121" s="510"/>
      <c r="E121" s="510"/>
      <c r="F121" s="510"/>
      <c r="G121" s="510"/>
      <c r="H121" s="510"/>
      <c r="I121" s="510"/>
      <c r="J121" s="510"/>
      <c r="K121" s="510"/>
      <c r="L121" s="510"/>
      <c r="M121" s="510"/>
      <c r="N121" s="511"/>
      <c r="O121" s="499">
        <f>COUNTIF($C$12:$C$24,O$6)+COUNTIF($C$27:$C$49,O$6)+COUNTIF($C$54:$C$72,O$6)+COUNTIF($C$76:$C$94,O$6)</f>
        <v>0</v>
      </c>
      <c r="P121" s="500"/>
      <c r="Q121" s="500"/>
      <c r="R121" s="500"/>
      <c r="S121" s="501"/>
      <c r="T121" s="499">
        <f>COUNTIF($C$12:$C$24,T$6)+COUNTIF($C$27:$C$49,T$6)+COUNTIF($C$54:$C$72,T$6)+COUNTIF($C$76:$C$94,T$6)</f>
        <v>0</v>
      </c>
      <c r="U121" s="500"/>
      <c r="V121" s="500"/>
      <c r="W121" s="500"/>
      <c r="X121" s="501"/>
      <c r="Y121" s="499">
        <f>COUNTIF($C$12:$C$24,Y$6)+COUNTIF($C$27:$C$49,Y$6)+COUNTIF($C$54:$C$72,Y$6)+COUNTIF($C$76:$C$94,Y$6)</f>
        <v>0</v>
      </c>
      <c r="Z121" s="500"/>
      <c r="AA121" s="500"/>
      <c r="AB121" s="500"/>
      <c r="AC121" s="501"/>
      <c r="AD121" s="499">
        <f>COUNTIF($C$12:$C$24,AD$6)+COUNTIF($C$27:$C$49,AD$6)+COUNTIF($C$54:$C$72,AD$6)+COUNTIF($C$76:$C$94,AD$6)</f>
        <v>0</v>
      </c>
      <c r="AE121" s="500"/>
      <c r="AF121" s="500"/>
      <c r="AG121" s="500"/>
      <c r="AH121" s="501"/>
      <c r="AI121" s="499">
        <f>COUNTIF($C$12:$C$24,AI$6)+COUNTIF($C$27:$C$49,AI$6)+COUNTIF($C$54:$C$72,AI$6)+COUNTIF($C$76:$C$94,AI$6)</f>
        <v>0</v>
      </c>
      <c r="AJ121" s="500"/>
      <c r="AK121" s="500"/>
      <c r="AL121" s="500"/>
      <c r="AM121" s="501"/>
      <c r="AN121" s="499">
        <f>COUNTIF($C$12:$C$24,AN$6)+COUNTIF($C$27:$C$49,AN$6)+COUNTIF($C$54:$C$72,AN$6)+COUNTIF($C$76:$C$94,AN$6)</f>
        <v>0</v>
      </c>
      <c r="AO121" s="500"/>
      <c r="AP121" s="500"/>
      <c r="AQ121" s="500"/>
      <c r="AR121" s="501"/>
      <c r="AS121" s="499">
        <f>COUNTIF($C$12:$C$24,AS$6)+COUNTIF($C$27:$C$49,AS$6)+COUNTIF($C$54:$C$72,AS$6)+COUNTIF($C$76:$C$94,AS$6)</f>
        <v>0</v>
      </c>
      <c r="AT121" s="500"/>
      <c r="AU121" s="500"/>
      <c r="AV121" s="500"/>
      <c r="AW121" s="501"/>
      <c r="AX121" s="499">
        <f>COUNTIF($C$12:$C$24,AX$6)+COUNTIF($C$27:$C$49,AX$6)+COUNTIF($C$54:$C$72,AX$6)+COUNTIF($C$76:$C$94,AX$6)</f>
        <v>0</v>
      </c>
      <c r="AY121" s="500"/>
      <c r="AZ121" s="500"/>
      <c r="BA121" s="500"/>
      <c r="BB121" s="501"/>
      <c r="BC121" s="499">
        <f>COUNTIF($C$12:$C$24,BC$6)+COUNTIF($C$27:$C$49,BC$6)+COUNTIF($C$54:$C$72,BC$6)+COUNTIF($C$76:$C$94,BC$6)</f>
        <v>0</v>
      </c>
      <c r="BD121" s="500"/>
      <c r="BE121" s="500"/>
      <c r="BF121" s="500"/>
      <c r="BG121" s="501"/>
      <c r="BH121" s="499">
        <f>COUNTIF($C$12:$C$24,BH$6)+COUNTIF($C$27:$C$49,BH$6)+COUNTIF($C$54:$C$72,BH$6)+COUNTIF($C$76:$C$94,BH$6)</f>
        <v>0</v>
      </c>
      <c r="BI121" s="500"/>
      <c r="BJ121" s="500"/>
      <c r="BK121" s="500"/>
      <c r="BL121" s="501"/>
      <c r="CD121" s="9"/>
      <c r="CE121" s="9"/>
    </row>
    <row r="122" spans="1:83" ht="20.100000000000001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CD122" s="9"/>
      <c r="CE122" s="9"/>
    </row>
    <row r="123" spans="1:83" ht="20.100000000000001" customHeight="1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8"/>
      <c r="P123" s="128"/>
      <c r="Q123" s="128"/>
      <c r="R123" s="128"/>
      <c r="S123" s="127"/>
      <c r="T123" s="127"/>
      <c r="U123" s="127"/>
      <c r="V123" s="127"/>
      <c r="W123" s="127"/>
      <c r="X123" s="127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CD123" s="9"/>
      <c r="CE123" s="9"/>
    </row>
    <row r="124" spans="1:83" ht="20.100000000000001" customHeight="1">
      <c r="A124" s="11"/>
      <c r="D124" s="27" t="s">
        <v>116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15"/>
      <c r="AJ124" s="15"/>
      <c r="AK124" s="15"/>
      <c r="AL124" s="15"/>
      <c r="AN124" s="512"/>
      <c r="AO124" s="512"/>
      <c r="AP124" s="512"/>
      <c r="AQ124" s="512"/>
      <c r="AR124" s="512"/>
      <c r="AS124" s="512"/>
      <c r="AT124" s="512"/>
      <c r="AU124" s="512"/>
      <c r="AV124" s="512"/>
      <c r="AW124" s="512"/>
      <c r="AX124" s="512"/>
      <c r="AY124" s="512"/>
      <c r="AZ124" s="512"/>
      <c r="BA124" s="512"/>
      <c r="BB124" s="512"/>
      <c r="BC124" s="512"/>
      <c r="BD124" s="512"/>
      <c r="BE124" s="512"/>
      <c r="BF124" s="512"/>
      <c r="BG124" s="512"/>
      <c r="BH124" s="512"/>
      <c r="BI124" s="200"/>
      <c r="BJ124" s="200"/>
      <c r="BK124" s="200"/>
      <c r="BL124" s="9"/>
      <c r="CD124" s="9"/>
      <c r="CE124" s="9"/>
    </row>
    <row r="125" spans="1:83" ht="20.100000000000001" customHeight="1">
      <c r="A125" s="11"/>
      <c r="B125" s="79"/>
      <c r="C125" s="13"/>
      <c r="D125" s="13"/>
      <c r="E125" s="13"/>
      <c r="F125" s="13"/>
      <c r="G125" s="13"/>
      <c r="H125" s="14"/>
      <c r="I125" s="14"/>
      <c r="J125" s="14"/>
      <c r="K125" s="15"/>
      <c r="L125" s="15"/>
      <c r="M125" s="15"/>
      <c r="N125" s="15"/>
      <c r="O125" s="91"/>
      <c r="P125" s="91"/>
      <c r="Q125" s="91"/>
      <c r="R125" s="91"/>
      <c r="S125" s="15"/>
      <c r="T125" s="508" t="s">
        <v>158</v>
      </c>
      <c r="U125" s="508"/>
      <c r="V125" s="508"/>
      <c r="W125" s="508"/>
      <c r="X125" s="508"/>
      <c r="Y125" s="508"/>
      <c r="Z125" s="508"/>
      <c r="AA125" s="508"/>
      <c r="AB125" s="508"/>
      <c r="AC125" s="508"/>
      <c r="AD125" s="508"/>
      <c r="AE125" s="508"/>
      <c r="AF125" s="508"/>
      <c r="AG125" s="508"/>
      <c r="AH125" s="508"/>
      <c r="AI125" s="15"/>
      <c r="AJ125" s="15"/>
      <c r="AK125" s="15"/>
      <c r="AL125" s="15"/>
      <c r="AM125" s="15"/>
      <c r="AN125" s="508" t="s">
        <v>157</v>
      </c>
      <c r="AO125" s="508"/>
      <c r="AP125" s="508"/>
      <c r="AQ125" s="508"/>
      <c r="AR125" s="508"/>
      <c r="AS125" s="508"/>
      <c r="AT125" s="508"/>
      <c r="AU125" s="508"/>
      <c r="AV125" s="508"/>
      <c r="AW125" s="508"/>
      <c r="AX125" s="508"/>
      <c r="AY125" s="508"/>
      <c r="AZ125" s="508"/>
      <c r="BA125" s="508"/>
      <c r="BB125" s="508"/>
      <c r="BC125" s="508"/>
      <c r="BD125" s="508"/>
      <c r="BE125" s="508"/>
      <c r="BF125" s="508"/>
      <c r="BG125" s="508"/>
      <c r="BH125" s="508"/>
      <c r="BI125" s="199"/>
      <c r="BJ125" s="199"/>
      <c r="BK125" s="199"/>
      <c r="BL125" s="15"/>
      <c r="CD125" s="9"/>
      <c r="CE125" s="9"/>
    </row>
    <row r="126" spans="1:83" ht="20.100000000000001" customHeight="1">
      <c r="G126" s="89"/>
    </row>
    <row r="127" spans="1:83" s="27" customFormat="1" ht="20.100000000000001" customHeight="1">
      <c r="A127" s="24"/>
      <c r="B127" s="79" t="s">
        <v>188</v>
      </c>
      <c r="C127" s="26"/>
      <c r="D127" s="26"/>
      <c r="E127" s="26"/>
      <c r="F127" s="26"/>
      <c r="G127" s="26"/>
      <c r="H127" s="26"/>
      <c r="I127" s="26"/>
      <c r="J127" s="26"/>
      <c r="L127" s="29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9"/>
      <c r="AD127" s="26"/>
      <c r="AE127" s="26"/>
      <c r="AF127" s="26"/>
      <c r="AG127" s="26"/>
      <c r="AH127" s="29"/>
      <c r="AI127" s="29"/>
      <c r="AJ127" s="29"/>
      <c r="AK127" s="29"/>
      <c r="AL127" s="29"/>
      <c r="AM127" s="33"/>
      <c r="AN127" s="30"/>
      <c r="AO127" s="30"/>
      <c r="AP127" s="30"/>
      <c r="AQ127" s="30"/>
      <c r="AR127" s="30"/>
      <c r="AS127" s="34"/>
      <c r="AT127" s="34"/>
      <c r="AU127" s="34"/>
      <c r="AV127" s="34"/>
      <c r="AW127" s="25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</row>
    <row r="128" spans="1:83" s="27" customFormat="1" ht="20.100000000000001" customHeight="1">
      <c r="A128" s="24"/>
      <c r="B128" s="79"/>
      <c r="C128" s="26"/>
      <c r="D128" s="26"/>
      <c r="E128" s="26"/>
      <c r="F128" s="26"/>
      <c r="G128" s="26"/>
      <c r="H128" s="26"/>
      <c r="I128" s="26"/>
      <c r="J128" s="26"/>
      <c r="L128" s="29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9"/>
      <c r="AD128" s="26"/>
      <c r="AE128" s="26"/>
      <c r="AF128" s="26"/>
      <c r="AG128" s="26"/>
      <c r="AH128" s="29"/>
      <c r="AI128" s="29"/>
      <c r="AJ128" s="29"/>
      <c r="AK128" s="29"/>
      <c r="AL128" s="29"/>
      <c r="AM128" s="33"/>
      <c r="AN128" s="30"/>
      <c r="AO128" s="30"/>
      <c r="AP128" s="30"/>
      <c r="AQ128" s="30"/>
      <c r="AR128" s="30"/>
      <c r="AS128" s="34"/>
      <c r="AT128" s="34"/>
      <c r="AU128" s="34"/>
      <c r="AV128" s="34"/>
      <c r="AW128" s="25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</row>
    <row r="129" spans="1:83" ht="30" customHeight="1">
      <c r="B129" s="599" t="s">
        <v>329</v>
      </c>
      <c r="C129" s="599"/>
      <c r="D129" s="599"/>
      <c r="E129" s="599"/>
      <c r="F129" s="599"/>
      <c r="G129" s="600"/>
      <c r="H129" s="600"/>
      <c r="I129" s="600"/>
      <c r="J129" s="600"/>
      <c r="K129" s="600"/>
      <c r="L129" s="600"/>
      <c r="M129" s="25"/>
      <c r="N129" s="601"/>
      <c r="O129" s="601"/>
      <c r="P129" s="601"/>
      <c r="Q129" s="601"/>
      <c r="R129" s="601"/>
      <c r="S129" s="601"/>
      <c r="T129" s="601"/>
      <c r="U129" s="601"/>
      <c r="V129" s="601"/>
      <c r="W129" s="601"/>
      <c r="X129" s="601"/>
      <c r="Y129" s="601"/>
      <c r="Z129" s="601"/>
      <c r="AA129" s="601"/>
      <c r="AB129" s="601"/>
      <c r="AC129" s="601"/>
      <c r="AD129" s="601"/>
      <c r="AE129" s="601"/>
      <c r="AF129" s="601"/>
      <c r="AG129" s="601"/>
      <c r="AH129" s="601"/>
      <c r="AI129" s="601"/>
      <c r="AJ129" s="198"/>
      <c r="AK129" s="198"/>
      <c r="AL129" s="198"/>
      <c r="CD129" s="9"/>
      <c r="CE129" s="9"/>
    </row>
    <row r="130" spans="1:83" s="27" customFormat="1" ht="30" customHeight="1">
      <c r="A130" s="24"/>
      <c r="B130" s="607" t="s">
        <v>330</v>
      </c>
      <c r="C130" s="607"/>
      <c r="D130" s="607"/>
      <c r="E130" s="607"/>
      <c r="F130" s="607"/>
      <c r="G130" s="508" t="s">
        <v>158</v>
      </c>
      <c r="H130" s="508"/>
      <c r="I130" s="508"/>
      <c r="J130" s="508"/>
      <c r="K130" s="508"/>
      <c r="L130" s="508"/>
      <c r="M130" s="25"/>
      <c r="N130" s="597" t="s">
        <v>157</v>
      </c>
      <c r="O130" s="597"/>
      <c r="P130" s="597"/>
      <c r="Q130" s="597"/>
      <c r="R130" s="597"/>
      <c r="S130" s="597"/>
      <c r="T130" s="597"/>
      <c r="U130" s="597"/>
      <c r="V130" s="597"/>
      <c r="W130" s="597"/>
      <c r="X130" s="597"/>
      <c r="Y130" s="597"/>
      <c r="Z130" s="597"/>
      <c r="AA130" s="597"/>
      <c r="AB130" s="597"/>
      <c r="AC130" s="597"/>
      <c r="AD130" s="597"/>
      <c r="AE130" s="597"/>
      <c r="AF130" s="597"/>
      <c r="AG130" s="597"/>
      <c r="AH130" s="597"/>
      <c r="AI130" s="597"/>
      <c r="AJ130" s="199"/>
      <c r="AK130" s="199"/>
      <c r="AL130" s="199"/>
      <c r="AM130" s="30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</row>
    <row r="131" spans="1:83" ht="30" customHeight="1">
      <c r="A131" s="70" t="s">
        <v>159</v>
      </c>
      <c r="B131" s="599" t="s">
        <v>115</v>
      </c>
      <c r="C131" s="599"/>
      <c r="D131" s="599"/>
      <c r="E131" s="599"/>
      <c r="F131" s="599"/>
      <c r="G131" s="597" t="s">
        <v>158</v>
      </c>
      <c r="H131" s="597"/>
      <c r="I131" s="597"/>
      <c r="J131" s="597"/>
      <c r="K131" s="597"/>
      <c r="L131" s="597"/>
      <c r="M131" s="25"/>
      <c r="N131" s="597" t="s">
        <v>157</v>
      </c>
      <c r="O131" s="597"/>
      <c r="P131" s="597"/>
      <c r="Q131" s="597"/>
      <c r="R131" s="597"/>
      <c r="S131" s="597"/>
      <c r="T131" s="597"/>
      <c r="U131" s="597"/>
      <c r="V131" s="597"/>
      <c r="W131" s="597"/>
      <c r="X131" s="597"/>
      <c r="Y131" s="597"/>
      <c r="Z131" s="597"/>
      <c r="AA131" s="597"/>
      <c r="AB131" s="597"/>
      <c r="AC131" s="597"/>
      <c r="AD131" s="597"/>
      <c r="AE131" s="597"/>
      <c r="AF131" s="597"/>
      <c r="AG131" s="597"/>
      <c r="AH131" s="597"/>
      <c r="AI131" s="597"/>
      <c r="AJ131" s="199"/>
      <c r="AK131" s="199"/>
      <c r="AL131" s="199"/>
      <c r="BG131" s="31"/>
      <c r="BH131" s="31"/>
      <c r="BI131" s="31"/>
      <c r="BJ131" s="31"/>
      <c r="BK131" s="31"/>
      <c r="BL131" s="31"/>
      <c r="CD131" s="9"/>
      <c r="CE131" s="9"/>
    </row>
    <row r="132" spans="1:83" s="27" customFormat="1" ht="30" customHeight="1">
      <c r="A132" s="70" t="s">
        <v>89</v>
      </c>
      <c r="B132" s="599" t="s">
        <v>331</v>
      </c>
      <c r="C132" s="599"/>
      <c r="D132" s="599"/>
      <c r="E132" s="599"/>
      <c r="F132" s="599"/>
      <c r="G132" s="508" t="s">
        <v>158</v>
      </c>
      <c r="H132" s="508"/>
      <c r="I132" s="508"/>
      <c r="J132" s="508"/>
      <c r="K132" s="508"/>
      <c r="L132" s="508"/>
      <c r="M132" s="25"/>
      <c r="N132" s="602" t="s">
        <v>157</v>
      </c>
      <c r="O132" s="602"/>
      <c r="P132" s="602"/>
      <c r="Q132" s="602"/>
      <c r="R132" s="602"/>
      <c r="S132" s="602"/>
      <c r="T132" s="602"/>
      <c r="U132" s="602"/>
      <c r="V132" s="602"/>
      <c r="W132" s="602"/>
      <c r="X132" s="602"/>
      <c r="Y132" s="602"/>
      <c r="Z132" s="602"/>
      <c r="AA132" s="602"/>
      <c r="AB132" s="602"/>
      <c r="AC132" s="602"/>
      <c r="AD132" s="602"/>
      <c r="AE132" s="602"/>
      <c r="AF132" s="602"/>
      <c r="AG132" s="602"/>
      <c r="AH132" s="602"/>
      <c r="AI132" s="602"/>
      <c r="AJ132" s="199"/>
      <c r="AK132" s="199"/>
      <c r="AL132" s="199"/>
      <c r="BG132" s="31"/>
      <c r="BH132" s="31"/>
      <c r="BI132" s="31"/>
      <c r="BJ132" s="31"/>
      <c r="BK132" s="31"/>
      <c r="BL132" s="31"/>
    </row>
    <row r="133" spans="1:83" ht="30" customHeight="1">
      <c r="A133" s="24"/>
      <c r="B133" s="599" t="s">
        <v>43</v>
      </c>
      <c r="C133" s="599"/>
      <c r="D133" s="599"/>
      <c r="E133" s="599"/>
      <c r="F133" s="599"/>
      <c r="G133" s="508" t="s">
        <v>158</v>
      </c>
      <c r="H133" s="508"/>
      <c r="I133" s="508"/>
      <c r="J133" s="508"/>
      <c r="K133" s="508"/>
      <c r="L133" s="508"/>
      <c r="M133" s="25"/>
      <c r="N133" s="597" t="s">
        <v>157</v>
      </c>
      <c r="O133" s="597"/>
      <c r="P133" s="597"/>
      <c r="Q133" s="597"/>
      <c r="R133" s="597"/>
      <c r="S133" s="597"/>
      <c r="T133" s="597"/>
      <c r="U133" s="597"/>
      <c r="V133" s="597"/>
      <c r="W133" s="597"/>
      <c r="X133" s="597"/>
      <c r="Y133" s="597"/>
      <c r="Z133" s="597"/>
      <c r="AA133" s="597"/>
      <c r="AB133" s="597"/>
      <c r="AC133" s="597"/>
      <c r="AD133" s="597"/>
      <c r="AE133" s="597"/>
      <c r="AF133" s="597"/>
      <c r="AG133" s="597"/>
      <c r="AH133" s="597"/>
      <c r="AI133" s="597"/>
      <c r="AJ133" s="199"/>
      <c r="AK133" s="199"/>
      <c r="AL133" s="199"/>
      <c r="AM133" s="33"/>
      <c r="AN133" s="26"/>
      <c r="AO133" s="26"/>
      <c r="AP133" s="26"/>
      <c r="AQ133" s="26"/>
      <c r="AR133" s="26"/>
      <c r="AS133" s="29"/>
      <c r="AT133" s="29"/>
      <c r="AU133" s="29"/>
      <c r="AV133" s="29"/>
      <c r="AW133" s="25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CD133" s="9"/>
      <c r="CE133" s="9"/>
    </row>
    <row r="134" spans="1:83" s="27" customFormat="1" ht="30" customHeight="1">
      <c r="A134" s="24"/>
      <c r="B134" s="608" t="s">
        <v>117</v>
      </c>
      <c r="C134" s="608"/>
      <c r="D134" s="608"/>
      <c r="E134" s="608"/>
      <c r="F134" s="608"/>
      <c r="G134" s="508" t="s">
        <v>158</v>
      </c>
      <c r="H134" s="508"/>
      <c r="I134" s="508"/>
      <c r="J134" s="508"/>
      <c r="K134" s="508"/>
      <c r="L134" s="508"/>
      <c r="M134" s="25"/>
      <c r="N134" s="597" t="s">
        <v>157</v>
      </c>
      <c r="O134" s="597"/>
      <c r="P134" s="597"/>
      <c r="Q134" s="597"/>
      <c r="R134" s="597"/>
      <c r="S134" s="597"/>
      <c r="T134" s="597"/>
      <c r="U134" s="597"/>
      <c r="V134" s="597"/>
      <c r="W134" s="597"/>
      <c r="X134" s="597"/>
      <c r="Y134" s="597"/>
      <c r="Z134" s="597"/>
      <c r="AA134" s="597"/>
      <c r="AB134" s="597"/>
      <c r="AC134" s="597"/>
      <c r="AD134" s="597"/>
      <c r="AE134" s="597"/>
      <c r="AF134" s="597"/>
      <c r="AG134" s="597"/>
      <c r="AH134" s="597"/>
      <c r="AI134" s="597"/>
      <c r="AJ134" s="199"/>
      <c r="AK134" s="199"/>
      <c r="AL134" s="199"/>
      <c r="AM134" s="33"/>
      <c r="AN134" s="35"/>
      <c r="AO134" s="35"/>
      <c r="AP134" s="35"/>
      <c r="AQ134" s="35"/>
      <c r="AR134" s="32"/>
      <c r="AS134" s="32"/>
      <c r="AT134" s="32"/>
      <c r="AU134" s="32"/>
      <c r="AV134" s="32"/>
      <c r="AW134" s="25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</row>
    <row r="135" spans="1:83" s="27" customFormat="1" ht="30" customHeight="1">
      <c r="A135" s="94" t="s">
        <v>92</v>
      </c>
      <c r="B135" s="606" t="s">
        <v>94</v>
      </c>
      <c r="C135" s="606"/>
      <c r="D135" s="606"/>
      <c r="E135" s="606"/>
      <c r="F135" s="606"/>
      <c r="G135" s="508" t="s">
        <v>158</v>
      </c>
      <c r="H135" s="508"/>
      <c r="I135" s="508"/>
      <c r="J135" s="508"/>
      <c r="K135" s="508"/>
      <c r="L135" s="508"/>
      <c r="M135" s="25"/>
      <c r="N135" s="597" t="s">
        <v>157</v>
      </c>
      <c r="O135" s="597"/>
      <c r="P135" s="597"/>
      <c r="Q135" s="597"/>
      <c r="R135" s="597"/>
      <c r="S135" s="597"/>
      <c r="T135" s="597"/>
      <c r="U135" s="597"/>
      <c r="V135" s="597"/>
      <c r="W135" s="597"/>
      <c r="X135" s="597"/>
      <c r="Y135" s="597"/>
      <c r="Z135" s="597"/>
      <c r="AA135" s="597"/>
      <c r="AB135" s="597"/>
      <c r="AC135" s="597"/>
      <c r="AD135" s="597"/>
      <c r="AE135" s="597"/>
      <c r="AF135" s="597"/>
      <c r="AG135" s="597"/>
      <c r="AH135" s="597"/>
      <c r="AI135" s="597"/>
      <c r="AJ135" s="199"/>
      <c r="AK135" s="199"/>
      <c r="AL135" s="199"/>
      <c r="BG135" s="31"/>
      <c r="BH135" s="31"/>
      <c r="BI135" s="31"/>
      <c r="BJ135" s="31"/>
      <c r="BK135" s="31"/>
      <c r="BL135" s="31"/>
    </row>
    <row r="136" spans="1:83" s="27" customFormat="1" ht="20.100000000000001" customHeight="1">
      <c r="A136" s="36"/>
      <c r="B136" s="82"/>
      <c r="C136" s="82"/>
      <c r="D136" s="82"/>
      <c r="E136" s="82"/>
      <c r="F136" s="82"/>
      <c r="G136" s="508" t="s">
        <v>158</v>
      </c>
      <c r="H136" s="508"/>
      <c r="I136" s="508"/>
      <c r="J136" s="508"/>
      <c r="K136" s="508"/>
      <c r="L136" s="508"/>
      <c r="M136" s="25"/>
      <c r="N136" s="598" t="s">
        <v>157</v>
      </c>
      <c r="O136" s="598"/>
      <c r="P136" s="598"/>
      <c r="Q136" s="598"/>
      <c r="R136" s="598"/>
      <c r="S136" s="598"/>
      <c r="T136" s="598"/>
      <c r="U136" s="598"/>
      <c r="V136" s="598"/>
      <c r="W136" s="598"/>
      <c r="X136" s="598"/>
      <c r="Y136" s="598"/>
      <c r="Z136" s="598"/>
      <c r="AA136" s="598"/>
      <c r="AB136" s="598"/>
      <c r="AC136" s="598"/>
      <c r="AD136" s="598"/>
      <c r="AE136" s="598"/>
      <c r="AF136" s="598"/>
      <c r="AG136" s="598"/>
      <c r="AH136" s="598"/>
      <c r="AI136" s="598"/>
      <c r="AJ136" s="158"/>
      <c r="AK136" s="158"/>
      <c r="AL136" s="158"/>
      <c r="BG136" s="31"/>
      <c r="BH136" s="31"/>
      <c r="BI136" s="31"/>
      <c r="BJ136" s="31"/>
      <c r="BK136" s="31"/>
      <c r="BL136" s="31"/>
    </row>
    <row r="137" spans="1:83" ht="20.100000000000001" customHeight="1">
      <c r="G137" s="89"/>
    </row>
    <row r="138" spans="1:83" s="27" customFormat="1" ht="20.100000000000001" customHeight="1">
      <c r="A138" s="70" t="s">
        <v>159</v>
      </c>
      <c r="B138" s="95" t="s">
        <v>90</v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604"/>
      <c r="T138" s="605"/>
      <c r="U138" s="605"/>
      <c r="V138" s="605"/>
      <c r="W138" s="605"/>
      <c r="X138" s="605"/>
      <c r="Y138" s="605"/>
      <c r="Z138" s="21"/>
      <c r="AA138" s="21"/>
      <c r="AB138" s="21"/>
      <c r="AC138" s="19"/>
      <c r="AD138" s="18"/>
      <c r="AE138" s="18"/>
      <c r="AF138" s="18"/>
      <c r="AG138" s="18"/>
      <c r="AH138" s="20"/>
      <c r="AI138" s="20"/>
      <c r="AJ138" s="20"/>
      <c r="AK138" s="20"/>
      <c r="AL138" s="20"/>
      <c r="AM138" s="21"/>
      <c r="AN138" s="18"/>
      <c r="AO138" s="18"/>
      <c r="AP138" s="18"/>
      <c r="AQ138" s="18"/>
      <c r="AR138" s="18"/>
      <c r="AS138" s="18"/>
      <c r="AT138" s="18"/>
      <c r="AU138" s="18"/>
      <c r="AV138" s="18"/>
      <c r="AW138" s="17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</row>
    <row r="139" spans="1:83" ht="20.100000000000001" customHeight="1">
      <c r="A139" s="70" t="s">
        <v>89</v>
      </c>
      <c r="B139" s="95" t="s">
        <v>91</v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</row>
    <row r="140" spans="1:83" s="27" customFormat="1" ht="20.100000000000001" customHeight="1">
      <c r="A140" s="94" t="s">
        <v>92</v>
      </c>
      <c r="B140" s="603" t="s">
        <v>93</v>
      </c>
      <c r="C140" s="603"/>
      <c r="D140" s="603"/>
      <c r="E140" s="603"/>
      <c r="F140" s="603"/>
      <c r="G140" s="603"/>
      <c r="H140" s="603"/>
      <c r="I140" s="603"/>
      <c r="J140" s="603"/>
      <c r="K140" s="603"/>
      <c r="L140" s="603"/>
      <c r="M140" s="603"/>
      <c r="N140" s="96"/>
      <c r="O140" s="96"/>
      <c r="P140" s="96"/>
      <c r="Q140" s="96"/>
      <c r="R140" s="96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15"/>
      <c r="BH140" s="15"/>
      <c r="BI140" s="15"/>
      <c r="BJ140" s="15"/>
      <c r="BK140" s="15"/>
      <c r="BL140" s="15"/>
    </row>
    <row r="141" spans="1:83" ht="20.100000000000001" customHeight="1">
      <c r="B141" s="2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</row>
    <row r="142" spans="1:83" ht="24">
      <c r="A142" s="36"/>
      <c r="B142" s="27"/>
      <c r="C142" s="26"/>
      <c r="D142" s="26"/>
      <c r="E142" s="26"/>
      <c r="F142" s="26"/>
      <c r="G142" s="26"/>
      <c r="H142" s="26"/>
      <c r="I142" s="26"/>
      <c r="J142" s="26"/>
      <c r="K142" s="27"/>
      <c r="L142" s="29"/>
      <c r="M142" s="25"/>
      <c r="N142" s="25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32"/>
      <c r="AD142" s="26"/>
      <c r="AE142" s="26"/>
      <c r="AF142" s="26"/>
      <c r="AG142" s="26"/>
      <c r="AH142" s="29"/>
      <c r="AI142" s="29"/>
      <c r="AJ142" s="29"/>
      <c r="AK142" s="29"/>
      <c r="AL142" s="29"/>
      <c r="AM142" s="39"/>
      <c r="AN142" s="41"/>
      <c r="AO142" s="41"/>
      <c r="AP142" s="41"/>
      <c r="AQ142" s="41"/>
      <c r="AR142" s="41"/>
      <c r="AS142" s="42"/>
      <c r="AT142" s="42"/>
      <c r="AU142" s="42"/>
      <c r="AV142" s="42"/>
      <c r="AW142" s="39"/>
      <c r="AX142" s="40"/>
      <c r="AY142" s="40"/>
      <c r="AZ142" s="40"/>
      <c r="BA142" s="40"/>
      <c r="BB142" s="40"/>
      <c r="BC142" s="40"/>
      <c r="BD142" s="40"/>
      <c r="BE142" s="40"/>
      <c r="BF142" s="40"/>
      <c r="BG142" s="31"/>
      <c r="BH142" s="31"/>
      <c r="BI142" s="31"/>
      <c r="BJ142" s="31"/>
      <c r="BK142" s="31"/>
      <c r="BL142" s="31"/>
      <c r="CD142" s="9"/>
      <c r="CE142" s="9"/>
    </row>
    <row r="143" spans="1:83" ht="18">
      <c r="A143" s="129"/>
      <c r="B143" s="12"/>
      <c r="C143" s="13"/>
      <c r="D143" s="13"/>
      <c r="E143" s="13"/>
      <c r="F143" s="13"/>
      <c r="G143" s="13"/>
      <c r="H143" s="14"/>
      <c r="I143" s="14"/>
      <c r="J143" s="14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CD143" s="9"/>
      <c r="CE143" s="9"/>
    </row>
    <row r="144" spans="1:83" ht="18">
      <c r="A144" s="129"/>
      <c r="B144" s="12"/>
      <c r="C144" s="13"/>
      <c r="D144" s="13"/>
      <c r="E144" s="13"/>
      <c r="F144" s="13"/>
      <c r="G144" s="13"/>
      <c r="H144" s="14"/>
      <c r="I144" s="14"/>
      <c r="J144" s="14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CD144" s="9"/>
      <c r="CE144" s="9"/>
    </row>
    <row r="145" spans="1:83" ht="18">
      <c r="A145" s="37"/>
      <c r="B145" s="12"/>
      <c r="C145" s="13"/>
      <c r="D145" s="13"/>
      <c r="E145" s="13"/>
      <c r="F145" s="13"/>
      <c r="G145" s="13"/>
      <c r="H145" s="14"/>
      <c r="I145" s="14"/>
      <c r="J145" s="14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CD145" s="9"/>
      <c r="CE145" s="9"/>
    </row>
    <row r="146" spans="1:83" ht="15">
      <c r="A146" s="11"/>
      <c r="B146" s="12"/>
      <c r="C146" s="13"/>
      <c r="D146" s="13"/>
      <c r="E146" s="13"/>
      <c r="F146" s="13"/>
      <c r="G146" s="13"/>
      <c r="H146" s="14"/>
      <c r="I146" s="14"/>
      <c r="J146" s="14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CD146" s="9"/>
      <c r="CE146" s="9"/>
    </row>
    <row r="147" spans="1:83" ht="15">
      <c r="A147" s="11"/>
      <c r="B147" s="12"/>
      <c r="C147" s="13"/>
      <c r="D147" s="13"/>
      <c r="E147" s="13"/>
      <c r="F147" s="13"/>
      <c r="G147" s="13"/>
      <c r="H147" s="14"/>
      <c r="I147" s="14"/>
      <c r="J147" s="14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CD147" s="9"/>
      <c r="CE147" s="9"/>
    </row>
    <row r="148" spans="1:83" ht="15">
      <c r="A148" s="11"/>
      <c r="B148" s="12"/>
      <c r="C148" s="13"/>
      <c r="D148" s="13"/>
      <c r="E148" s="13"/>
      <c r="F148" s="13"/>
      <c r="G148" s="13"/>
      <c r="H148" s="14"/>
      <c r="I148" s="14"/>
      <c r="J148" s="14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CD148" s="9"/>
      <c r="CE148" s="9"/>
    </row>
    <row r="149" spans="1:83" ht="15">
      <c r="A149" s="11"/>
      <c r="B149" s="12"/>
      <c r="C149" s="13"/>
      <c r="D149" s="13"/>
      <c r="E149" s="13"/>
      <c r="F149" s="13"/>
      <c r="G149" s="130"/>
      <c r="H149" s="14"/>
      <c r="I149" s="14"/>
      <c r="J149" s="14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CD149" s="9"/>
      <c r="CE149" s="9"/>
    </row>
    <row r="150" spans="1:83" ht="15">
      <c r="A150" s="11"/>
      <c r="B150" s="12"/>
      <c r="C150" s="13"/>
      <c r="D150" s="13"/>
      <c r="E150" s="13"/>
      <c r="F150" s="13"/>
      <c r="G150" s="130"/>
      <c r="H150" s="14"/>
      <c r="I150" s="14"/>
      <c r="J150" s="14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CD150" s="9"/>
      <c r="CE150" s="9"/>
    </row>
    <row r="151" spans="1:83" ht="15">
      <c r="A151" s="11"/>
      <c r="B151" s="12"/>
      <c r="C151" s="13"/>
      <c r="D151" s="13"/>
      <c r="E151" s="13"/>
      <c r="F151" s="13"/>
      <c r="G151" s="130"/>
      <c r="H151" s="14"/>
      <c r="I151" s="14"/>
      <c r="J151" s="14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CD151" s="9"/>
      <c r="CE151" s="9"/>
    </row>
    <row r="152" spans="1:83" ht="15">
      <c r="A152" s="11"/>
      <c r="B152" s="12"/>
      <c r="C152" s="13"/>
      <c r="D152" s="13"/>
      <c r="E152" s="13"/>
      <c r="F152" s="13"/>
      <c r="G152" s="130"/>
      <c r="H152" s="14"/>
      <c r="I152" s="14"/>
      <c r="J152" s="14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CD152" s="9"/>
      <c r="CE152" s="9"/>
    </row>
    <row r="153" spans="1:83" ht="15">
      <c r="A153" s="11"/>
      <c r="B153" s="12"/>
      <c r="C153" s="13"/>
      <c r="D153" s="13"/>
      <c r="E153" s="13"/>
      <c r="F153" s="13"/>
      <c r="G153" s="130"/>
      <c r="H153" s="14"/>
      <c r="I153" s="14"/>
      <c r="J153" s="14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CD153" s="9"/>
      <c r="CE153" s="9"/>
    </row>
    <row r="154" spans="1:83" ht="15">
      <c r="A154" s="11"/>
      <c r="B154" s="12"/>
      <c r="C154" s="13"/>
      <c r="D154" s="13"/>
      <c r="E154" s="13"/>
      <c r="F154" s="13"/>
      <c r="G154" s="130"/>
      <c r="H154" s="14"/>
      <c r="I154" s="14"/>
      <c r="J154" s="14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CD154" s="9"/>
      <c r="CE154" s="9"/>
    </row>
    <row r="155" spans="1:83" ht="15">
      <c r="A155" s="11"/>
      <c r="B155" s="12"/>
      <c r="C155" s="13"/>
      <c r="D155" s="13"/>
      <c r="E155" s="13"/>
      <c r="F155" s="13"/>
      <c r="G155" s="130"/>
      <c r="H155" s="14"/>
      <c r="I155" s="14"/>
      <c r="J155" s="14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CD155" s="9"/>
      <c r="CE155" s="9"/>
    </row>
    <row r="156" spans="1:83" ht="15">
      <c r="A156" s="11"/>
      <c r="B156" s="12"/>
      <c r="C156" s="13"/>
      <c r="D156" s="13"/>
      <c r="E156" s="13"/>
      <c r="F156" s="13"/>
      <c r="G156" s="130"/>
      <c r="H156" s="14"/>
      <c r="I156" s="14"/>
      <c r="J156" s="14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CD156" s="9"/>
      <c r="CE156" s="9"/>
    </row>
    <row r="157" spans="1:83" ht="15">
      <c r="A157" s="11"/>
      <c r="B157" s="12"/>
      <c r="C157" s="13"/>
      <c r="D157" s="13"/>
      <c r="E157" s="13"/>
      <c r="F157" s="13"/>
      <c r="G157" s="130"/>
      <c r="H157" s="14"/>
      <c r="I157" s="14"/>
      <c r="J157" s="14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CD157" s="9"/>
      <c r="CE157" s="9"/>
    </row>
    <row r="158" spans="1:83" ht="15">
      <c r="A158" s="11"/>
      <c r="B158" s="12"/>
      <c r="C158" s="13"/>
      <c r="D158" s="13"/>
      <c r="E158" s="13"/>
      <c r="F158" s="13"/>
      <c r="G158" s="130"/>
      <c r="H158" s="14"/>
      <c r="I158" s="14"/>
      <c r="J158" s="14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CD158" s="9"/>
      <c r="CE158" s="9"/>
    </row>
    <row r="159" spans="1:83" ht="15">
      <c r="A159" s="11"/>
      <c r="B159" s="12"/>
      <c r="C159" s="13"/>
      <c r="D159" s="13"/>
      <c r="E159" s="13"/>
      <c r="F159" s="13"/>
      <c r="G159" s="130"/>
      <c r="H159" s="14"/>
      <c r="I159" s="14"/>
      <c r="J159" s="14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CD159" s="9"/>
      <c r="CE159" s="9"/>
    </row>
    <row r="160" spans="1:83" ht="15">
      <c r="A160" s="11"/>
      <c r="B160" s="12"/>
      <c r="C160" s="13"/>
      <c r="D160" s="13"/>
      <c r="E160" s="13"/>
      <c r="F160" s="13"/>
      <c r="G160" s="130"/>
      <c r="H160" s="14"/>
      <c r="I160" s="14"/>
      <c r="J160" s="14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CD160" s="9"/>
      <c r="CE160" s="9"/>
    </row>
    <row r="161" spans="1:83" ht="15">
      <c r="A161" s="11"/>
      <c r="B161" s="12"/>
      <c r="C161" s="13"/>
      <c r="D161" s="13"/>
      <c r="E161" s="13"/>
      <c r="F161" s="13"/>
      <c r="G161" s="130"/>
      <c r="H161" s="14"/>
      <c r="I161" s="14"/>
      <c r="J161" s="14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CD161" s="9"/>
      <c r="CE161" s="9"/>
    </row>
    <row r="162" spans="1:83" ht="15">
      <c r="A162" s="11"/>
      <c r="B162" s="12"/>
      <c r="C162" s="13"/>
      <c r="D162" s="13"/>
      <c r="E162" s="13"/>
      <c r="F162" s="13"/>
      <c r="G162" s="130"/>
      <c r="H162" s="14"/>
      <c r="I162" s="14"/>
      <c r="J162" s="14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CD162" s="9"/>
      <c r="CE162" s="9"/>
    </row>
    <row r="163" spans="1:83" ht="15">
      <c r="A163" s="11"/>
      <c r="B163" s="12"/>
      <c r="C163" s="13"/>
      <c r="D163" s="13"/>
      <c r="E163" s="13"/>
      <c r="F163" s="13"/>
      <c r="G163" s="130"/>
      <c r="H163" s="14"/>
      <c r="I163" s="14"/>
      <c r="J163" s="14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CD163" s="9"/>
      <c r="CE163" s="9"/>
    </row>
    <row r="164" spans="1:83" ht="15">
      <c r="A164" s="11"/>
      <c r="B164" s="12"/>
      <c r="C164" s="13"/>
      <c r="D164" s="13"/>
      <c r="E164" s="13"/>
      <c r="F164" s="13"/>
      <c r="G164" s="130"/>
      <c r="H164" s="14"/>
      <c r="I164" s="14"/>
      <c r="J164" s="14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CD164" s="9"/>
      <c r="CE164" s="9"/>
    </row>
    <row r="165" spans="1:83" ht="15">
      <c r="A165" s="11"/>
      <c r="B165" s="12"/>
      <c r="C165" s="13"/>
      <c r="D165" s="13"/>
      <c r="E165" s="13"/>
      <c r="F165" s="13"/>
      <c r="G165" s="130"/>
      <c r="H165" s="14"/>
      <c r="I165" s="14"/>
      <c r="J165" s="14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CD165" s="9"/>
      <c r="CE165" s="9"/>
    </row>
    <row r="166" spans="1:83" ht="15">
      <c r="A166" s="11"/>
      <c r="B166" s="12"/>
      <c r="C166" s="13"/>
      <c r="D166" s="13"/>
      <c r="E166" s="13"/>
      <c r="F166" s="13"/>
      <c r="G166" s="130"/>
      <c r="H166" s="14"/>
      <c r="I166" s="14"/>
      <c r="J166" s="14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CD166" s="9"/>
      <c r="CE166" s="9"/>
    </row>
    <row r="167" spans="1:83" ht="15">
      <c r="A167" s="11"/>
      <c r="B167" s="12"/>
      <c r="C167" s="13"/>
      <c r="D167" s="13"/>
      <c r="E167" s="13"/>
      <c r="F167" s="13"/>
      <c r="G167" s="130"/>
      <c r="H167" s="14"/>
      <c r="I167" s="14"/>
      <c r="J167" s="14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CD167" s="9"/>
      <c r="CE167" s="9"/>
    </row>
    <row r="168" spans="1:83" ht="15">
      <c r="A168" s="11"/>
      <c r="B168" s="12"/>
      <c r="C168" s="13"/>
      <c r="D168" s="13"/>
      <c r="E168" s="13"/>
      <c r="F168" s="13"/>
      <c r="G168" s="130"/>
      <c r="H168" s="14"/>
      <c r="I168" s="14"/>
      <c r="J168" s="14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CD168" s="9"/>
      <c r="CE168" s="9"/>
    </row>
    <row r="169" spans="1:83" ht="15">
      <c r="A169" s="11"/>
      <c r="B169" s="12"/>
      <c r="C169" s="13"/>
      <c r="D169" s="13"/>
      <c r="E169" s="13"/>
      <c r="F169" s="13"/>
      <c r="G169" s="130"/>
      <c r="H169" s="14"/>
      <c r="I169" s="14"/>
      <c r="J169" s="14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CD169" s="9"/>
      <c r="CE169" s="9"/>
    </row>
    <row r="170" spans="1:83" ht="15">
      <c r="A170" s="11"/>
      <c r="B170" s="12"/>
      <c r="C170" s="13"/>
      <c r="D170" s="13"/>
      <c r="E170" s="13"/>
      <c r="F170" s="13"/>
      <c r="G170" s="130"/>
      <c r="H170" s="14"/>
      <c r="I170" s="14"/>
      <c r="J170" s="14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CD170" s="9"/>
      <c r="CE170" s="9"/>
    </row>
    <row r="171" spans="1:83" ht="15">
      <c r="A171" s="11"/>
      <c r="B171" s="12"/>
      <c r="C171" s="13"/>
      <c r="D171" s="13"/>
      <c r="E171" s="13"/>
      <c r="F171" s="13"/>
      <c r="G171" s="130"/>
      <c r="H171" s="14"/>
      <c r="I171" s="14"/>
      <c r="J171" s="14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CD171" s="9"/>
      <c r="CE171" s="9"/>
    </row>
    <row r="172" spans="1:83" ht="15">
      <c r="A172" s="11"/>
      <c r="B172" s="12"/>
      <c r="C172" s="13"/>
      <c r="D172" s="13"/>
      <c r="E172" s="13"/>
      <c r="F172" s="13"/>
      <c r="G172" s="130"/>
      <c r="H172" s="14"/>
      <c r="I172" s="14"/>
      <c r="J172" s="14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CD172" s="9"/>
      <c r="CE172" s="9"/>
    </row>
    <row r="173" spans="1:83" ht="15">
      <c r="A173" s="11"/>
      <c r="B173" s="12"/>
      <c r="C173" s="13"/>
      <c r="D173" s="13"/>
      <c r="E173" s="13"/>
      <c r="F173" s="13"/>
      <c r="G173" s="130"/>
      <c r="H173" s="14"/>
      <c r="I173" s="14"/>
      <c r="J173" s="14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CD173" s="9"/>
      <c r="CE173" s="9"/>
    </row>
    <row r="174" spans="1:83" ht="15">
      <c r="A174" s="11"/>
      <c r="B174" s="12"/>
      <c r="C174" s="13"/>
      <c r="D174" s="13"/>
      <c r="E174" s="13"/>
      <c r="F174" s="13"/>
      <c r="G174" s="130"/>
      <c r="H174" s="14"/>
      <c r="I174" s="14"/>
      <c r="J174" s="14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CD174" s="9"/>
      <c r="CE174" s="9"/>
    </row>
    <row r="175" spans="1:83" ht="15">
      <c r="A175" s="11"/>
      <c r="B175" s="12"/>
      <c r="C175" s="13"/>
      <c r="D175" s="13"/>
      <c r="E175" s="13"/>
      <c r="F175" s="13"/>
      <c r="G175" s="130"/>
      <c r="H175" s="14"/>
      <c r="I175" s="14"/>
      <c r="J175" s="14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CD175" s="9"/>
      <c r="CE175" s="9"/>
    </row>
    <row r="176" spans="1:83" ht="15">
      <c r="A176" s="11"/>
      <c r="B176" s="12"/>
      <c r="C176" s="13"/>
      <c r="D176" s="13"/>
      <c r="E176" s="13"/>
      <c r="F176" s="13"/>
      <c r="G176" s="130"/>
      <c r="H176" s="14"/>
      <c r="I176" s="14"/>
      <c r="J176" s="14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CD176" s="9"/>
      <c r="CE176" s="9"/>
    </row>
    <row r="177" spans="1:83" ht="15">
      <c r="A177" s="11"/>
      <c r="B177" s="12"/>
      <c r="C177" s="13"/>
      <c r="D177" s="13"/>
      <c r="E177" s="13"/>
      <c r="F177" s="13"/>
      <c r="G177" s="130"/>
      <c r="H177" s="14"/>
      <c r="I177" s="14"/>
      <c r="J177" s="14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CD177" s="9"/>
      <c r="CE177" s="9"/>
    </row>
    <row r="178" spans="1:83" ht="15">
      <c r="A178" s="11"/>
      <c r="B178" s="12"/>
      <c r="C178" s="13"/>
      <c r="D178" s="13"/>
      <c r="E178" s="13"/>
      <c r="F178" s="13"/>
      <c r="G178" s="130"/>
      <c r="H178" s="14"/>
      <c r="I178" s="14"/>
      <c r="J178" s="14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CD178" s="9"/>
      <c r="CE178" s="9"/>
    </row>
    <row r="179" spans="1:83" ht="15">
      <c r="A179" s="11"/>
      <c r="B179" s="12"/>
      <c r="C179" s="13"/>
      <c r="D179" s="13"/>
      <c r="E179" s="13"/>
      <c r="F179" s="13"/>
      <c r="G179" s="130"/>
      <c r="H179" s="14"/>
      <c r="I179" s="14"/>
      <c r="J179" s="14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CD179" s="9"/>
      <c r="CE179" s="9"/>
    </row>
    <row r="180" spans="1:83" ht="15">
      <c r="A180" s="11"/>
      <c r="B180" s="12"/>
      <c r="C180" s="13"/>
      <c r="D180" s="13"/>
      <c r="E180" s="13"/>
      <c r="F180" s="13"/>
      <c r="G180" s="130"/>
      <c r="H180" s="14"/>
      <c r="I180" s="14"/>
      <c r="J180" s="14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CD180" s="9"/>
      <c r="CE180" s="9"/>
    </row>
    <row r="181" spans="1:83" ht="15">
      <c r="A181" s="11"/>
      <c r="B181" s="12"/>
      <c r="C181" s="13"/>
      <c r="D181" s="13"/>
      <c r="E181" s="13"/>
      <c r="F181" s="13"/>
      <c r="G181" s="130"/>
      <c r="H181" s="14"/>
      <c r="I181" s="14"/>
      <c r="J181" s="14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CD181" s="9"/>
      <c r="CE181" s="9"/>
    </row>
    <row r="182" spans="1:83" ht="15">
      <c r="A182" s="11"/>
      <c r="B182" s="12"/>
      <c r="C182" s="13"/>
      <c r="D182" s="13"/>
      <c r="E182" s="13"/>
      <c r="F182" s="13"/>
      <c r="G182" s="130"/>
      <c r="H182" s="14"/>
      <c r="I182" s="14"/>
      <c r="J182" s="14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CD182" s="9"/>
      <c r="CE182" s="9"/>
    </row>
    <row r="183" spans="1:83" ht="15">
      <c r="A183" s="11"/>
      <c r="B183" s="12"/>
      <c r="C183" s="13"/>
      <c r="D183" s="13"/>
      <c r="E183" s="13"/>
      <c r="F183" s="13"/>
      <c r="G183" s="130"/>
      <c r="H183" s="14"/>
      <c r="I183" s="14"/>
      <c r="J183" s="14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CD183" s="9"/>
      <c r="CE183" s="9"/>
    </row>
    <row r="184" spans="1:83" ht="15">
      <c r="A184" s="11"/>
      <c r="B184" s="12"/>
      <c r="C184" s="13"/>
      <c r="D184" s="13"/>
      <c r="E184" s="13"/>
      <c r="F184" s="13"/>
      <c r="G184" s="130"/>
      <c r="H184" s="14"/>
      <c r="I184" s="14"/>
      <c r="J184" s="14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CD184" s="9"/>
      <c r="CE184" s="9"/>
    </row>
    <row r="185" spans="1:83" ht="15">
      <c r="A185" s="11"/>
      <c r="B185" s="12"/>
      <c r="C185" s="13"/>
      <c r="D185" s="13"/>
      <c r="E185" s="13"/>
      <c r="F185" s="13"/>
      <c r="G185" s="130"/>
      <c r="H185" s="14"/>
      <c r="I185" s="14"/>
      <c r="J185" s="14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CD185" s="9"/>
      <c r="CE185" s="9"/>
    </row>
    <row r="186" spans="1:83" ht="15">
      <c r="A186" s="11"/>
      <c r="B186" s="12"/>
      <c r="C186" s="13"/>
      <c r="D186" s="13"/>
      <c r="E186" s="13"/>
      <c r="F186" s="13"/>
      <c r="G186" s="130"/>
      <c r="H186" s="14"/>
      <c r="I186" s="14"/>
      <c r="J186" s="14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CD186" s="9"/>
      <c r="CE186" s="9"/>
    </row>
    <row r="187" spans="1:83" ht="15">
      <c r="A187" s="11"/>
      <c r="B187" s="12"/>
      <c r="C187" s="13"/>
      <c r="D187" s="13"/>
      <c r="E187" s="13"/>
      <c r="F187" s="13"/>
      <c r="G187" s="130"/>
      <c r="H187" s="14"/>
      <c r="I187" s="14"/>
      <c r="J187" s="14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CD187" s="9"/>
      <c r="CE187" s="9"/>
    </row>
    <row r="188" spans="1:83" ht="15">
      <c r="A188" s="11"/>
      <c r="B188" s="12"/>
      <c r="C188" s="13"/>
      <c r="D188" s="13"/>
      <c r="E188" s="13"/>
      <c r="F188" s="13"/>
      <c r="G188" s="130"/>
      <c r="H188" s="14"/>
      <c r="I188" s="14"/>
      <c r="J188" s="14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CD188" s="9"/>
      <c r="CE188" s="9"/>
    </row>
    <row r="189" spans="1:83" ht="15">
      <c r="A189" s="11"/>
      <c r="B189" s="12"/>
      <c r="C189" s="13"/>
      <c r="D189" s="13"/>
      <c r="E189" s="13"/>
      <c r="F189" s="13"/>
      <c r="G189" s="130"/>
      <c r="H189" s="14"/>
      <c r="I189" s="14"/>
      <c r="J189" s="14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CD189" s="9"/>
      <c r="CE189" s="9"/>
    </row>
    <row r="190" spans="1:83" ht="15">
      <c r="A190" s="11"/>
      <c r="B190" s="12"/>
      <c r="C190" s="13"/>
      <c r="D190" s="13"/>
      <c r="E190" s="13"/>
      <c r="F190" s="13"/>
      <c r="G190" s="130"/>
      <c r="H190" s="14"/>
      <c r="I190" s="14"/>
      <c r="J190" s="14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CD190" s="9"/>
      <c r="CE190" s="9"/>
    </row>
    <row r="191" spans="1:83" ht="15">
      <c r="A191" s="11"/>
      <c r="B191" s="12"/>
      <c r="C191" s="13"/>
      <c r="D191" s="13"/>
      <c r="E191" s="13"/>
      <c r="F191" s="13"/>
      <c r="G191" s="130"/>
      <c r="H191" s="14"/>
      <c r="I191" s="14"/>
      <c r="J191" s="14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CD191" s="9"/>
      <c r="CE191" s="9"/>
    </row>
    <row r="192" spans="1:83" ht="15">
      <c r="A192" s="11"/>
      <c r="B192" s="12"/>
      <c r="C192" s="13"/>
      <c r="D192" s="13"/>
      <c r="E192" s="13"/>
      <c r="F192" s="13"/>
      <c r="G192" s="130"/>
      <c r="H192" s="14"/>
      <c r="I192" s="14"/>
      <c r="J192" s="14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CD192" s="9"/>
      <c r="CE192" s="9"/>
    </row>
    <row r="193" spans="1:83" ht="15">
      <c r="A193" s="11"/>
      <c r="B193" s="12"/>
      <c r="C193" s="13"/>
      <c r="D193" s="13"/>
      <c r="E193" s="13"/>
      <c r="F193" s="13"/>
      <c r="G193" s="130"/>
      <c r="H193" s="14"/>
      <c r="I193" s="14"/>
      <c r="J193" s="14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CD193" s="9"/>
      <c r="CE193" s="9"/>
    </row>
    <row r="194" spans="1:83" ht="15">
      <c r="A194" s="11"/>
      <c r="B194" s="12"/>
      <c r="C194" s="13"/>
      <c r="D194" s="13"/>
      <c r="E194" s="13"/>
      <c r="F194" s="13"/>
      <c r="G194" s="130"/>
      <c r="H194" s="14"/>
      <c r="I194" s="14"/>
      <c r="J194" s="14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CD194" s="9"/>
      <c r="CE194" s="9"/>
    </row>
    <row r="195" spans="1:83" ht="15">
      <c r="A195" s="11"/>
      <c r="B195" s="12"/>
      <c r="C195" s="13"/>
      <c r="D195" s="13"/>
      <c r="E195" s="13"/>
      <c r="F195" s="13"/>
      <c r="G195" s="130"/>
      <c r="H195" s="14"/>
      <c r="I195" s="14"/>
      <c r="J195" s="14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CD195" s="9"/>
      <c r="CE195" s="9"/>
    </row>
    <row r="196" spans="1:83" ht="15">
      <c r="A196" s="11"/>
      <c r="B196" s="12"/>
      <c r="C196" s="13"/>
      <c r="D196" s="13"/>
      <c r="E196" s="13"/>
      <c r="F196" s="13"/>
      <c r="G196" s="130"/>
      <c r="H196" s="14"/>
      <c r="I196" s="14"/>
      <c r="J196" s="14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CD196" s="9"/>
      <c r="CE196" s="9"/>
    </row>
    <row r="197" spans="1:83" ht="15">
      <c r="A197" s="11"/>
      <c r="B197" s="12"/>
      <c r="C197" s="13"/>
      <c r="D197" s="13"/>
      <c r="E197" s="13"/>
      <c r="F197" s="13"/>
      <c r="G197" s="130"/>
      <c r="H197" s="14"/>
      <c r="I197" s="14"/>
      <c r="J197" s="14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CD197" s="9"/>
      <c r="CE197" s="9"/>
    </row>
    <row r="198" spans="1:83" ht="15">
      <c r="A198" s="11"/>
      <c r="B198" s="12"/>
      <c r="C198" s="13"/>
      <c r="D198" s="13"/>
      <c r="E198" s="13"/>
      <c r="F198" s="13"/>
      <c r="G198" s="130"/>
      <c r="H198" s="14"/>
      <c r="I198" s="14"/>
      <c r="J198" s="14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CD198" s="9"/>
      <c r="CE198" s="9"/>
    </row>
    <row r="199" spans="1:83" ht="15">
      <c r="A199" s="11"/>
      <c r="B199" s="12"/>
      <c r="C199" s="13"/>
      <c r="D199" s="13"/>
      <c r="E199" s="13"/>
      <c r="F199" s="13"/>
      <c r="G199" s="130"/>
      <c r="H199" s="14"/>
      <c r="I199" s="14"/>
      <c r="J199" s="14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CD199" s="9"/>
      <c r="CE199" s="9"/>
    </row>
    <row r="200" spans="1:83" ht="15">
      <c r="A200" s="11"/>
      <c r="B200" s="12"/>
      <c r="C200" s="13"/>
      <c r="D200" s="13"/>
      <c r="E200" s="13"/>
      <c r="F200" s="13"/>
      <c r="G200" s="130"/>
      <c r="H200" s="14"/>
      <c r="I200" s="14"/>
      <c r="J200" s="14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CD200" s="9"/>
      <c r="CE200" s="9"/>
    </row>
    <row r="201" spans="1:83" ht="15">
      <c r="A201" s="11"/>
      <c r="B201" s="12"/>
      <c r="C201" s="13"/>
      <c r="D201" s="13"/>
      <c r="E201" s="13"/>
      <c r="F201" s="13"/>
      <c r="G201" s="130"/>
      <c r="H201" s="14"/>
      <c r="I201" s="14"/>
      <c r="J201" s="14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CD201" s="9"/>
      <c r="CE201" s="9"/>
    </row>
    <row r="202" spans="1:83" ht="15">
      <c r="A202" s="11"/>
      <c r="B202" s="12"/>
      <c r="C202" s="13"/>
      <c r="D202" s="13"/>
      <c r="E202" s="13"/>
      <c r="F202" s="13"/>
      <c r="G202" s="130"/>
      <c r="H202" s="14"/>
      <c r="I202" s="14"/>
      <c r="J202" s="14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CD202" s="9"/>
      <c r="CE202" s="9"/>
    </row>
    <row r="203" spans="1:83" ht="15">
      <c r="A203" s="11"/>
      <c r="B203" s="12"/>
      <c r="C203" s="13"/>
      <c r="D203" s="13"/>
      <c r="E203" s="13"/>
      <c r="F203" s="13"/>
      <c r="G203" s="130"/>
      <c r="H203" s="14"/>
      <c r="I203" s="14"/>
      <c r="J203" s="14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CD203" s="9"/>
      <c r="CE203" s="9"/>
    </row>
    <row r="204" spans="1:83" ht="15">
      <c r="A204" s="11"/>
      <c r="B204" s="12"/>
      <c r="C204" s="13"/>
      <c r="D204" s="13"/>
      <c r="E204" s="13"/>
      <c r="F204" s="13"/>
      <c r="G204" s="130"/>
      <c r="H204" s="14"/>
      <c r="I204" s="14"/>
      <c r="J204" s="14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CD204" s="9"/>
      <c r="CE204" s="9"/>
    </row>
    <row r="205" spans="1:83" ht="15">
      <c r="A205" s="11"/>
      <c r="B205" s="12"/>
      <c r="C205" s="13"/>
      <c r="D205" s="13"/>
      <c r="E205" s="13"/>
      <c r="F205" s="13"/>
      <c r="G205" s="130"/>
      <c r="H205" s="14"/>
      <c r="I205" s="14"/>
      <c r="J205" s="14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CD205" s="9"/>
      <c r="CE205" s="9"/>
    </row>
    <row r="206" spans="1:83" ht="15">
      <c r="A206" s="11"/>
      <c r="B206" s="12"/>
      <c r="C206" s="13"/>
      <c r="D206" s="13"/>
      <c r="E206" s="13"/>
      <c r="F206" s="13"/>
      <c r="G206" s="130"/>
      <c r="H206" s="14"/>
      <c r="I206" s="14"/>
      <c r="J206" s="14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CD206" s="9"/>
      <c r="CE206" s="9"/>
    </row>
    <row r="207" spans="1:83" ht="15">
      <c r="A207" s="11"/>
      <c r="B207" s="12"/>
      <c r="C207" s="13"/>
      <c r="D207" s="13"/>
      <c r="E207" s="13"/>
      <c r="F207" s="13"/>
      <c r="G207" s="130"/>
      <c r="H207" s="14"/>
      <c r="I207" s="14"/>
      <c r="J207" s="14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CD207" s="9"/>
      <c r="CE207" s="9"/>
    </row>
    <row r="208" spans="1:83" ht="15">
      <c r="A208" s="11"/>
      <c r="B208" s="12"/>
      <c r="C208" s="13"/>
      <c r="D208" s="13"/>
      <c r="E208" s="13"/>
      <c r="F208" s="13"/>
      <c r="G208" s="130"/>
      <c r="H208" s="14"/>
      <c r="I208" s="14"/>
      <c r="J208" s="14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CD208" s="9"/>
      <c r="CE208" s="9"/>
    </row>
    <row r="209" spans="1:83" ht="15">
      <c r="A209" s="11"/>
      <c r="B209" s="12"/>
      <c r="C209" s="13"/>
      <c r="D209" s="13"/>
      <c r="E209" s="13"/>
      <c r="F209" s="13"/>
      <c r="G209" s="130"/>
      <c r="H209" s="14"/>
      <c r="I209" s="14"/>
      <c r="J209" s="14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CD209" s="9"/>
      <c r="CE209" s="9"/>
    </row>
    <row r="210" spans="1:83" ht="15">
      <c r="A210" s="11"/>
      <c r="B210" s="12"/>
      <c r="C210" s="13"/>
      <c r="D210" s="13"/>
      <c r="E210" s="13"/>
      <c r="F210" s="13"/>
      <c r="G210" s="130"/>
      <c r="H210" s="14"/>
      <c r="I210" s="14"/>
      <c r="J210" s="14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CD210" s="9"/>
      <c r="CE210" s="9"/>
    </row>
    <row r="211" spans="1:83" ht="15">
      <c r="A211" s="11"/>
      <c r="B211" s="12"/>
      <c r="C211" s="13"/>
      <c r="D211" s="13"/>
      <c r="E211" s="13"/>
      <c r="F211" s="13"/>
      <c r="G211" s="130"/>
      <c r="H211" s="14"/>
      <c r="I211" s="14"/>
      <c r="J211" s="14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CD211" s="9"/>
      <c r="CE211" s="9"/>
    </row>
    <row r="212" spans="1:83" ht="15">
      <c r="A212" s="11"/>
      <c r="B212" s="12"/>
      <c r="C212" s="13"/>
      <c r="D212" s="13"/>
      <c r="E212" s="13"/>
      <c r="F212" s="13"/>
      <c r="G212" s="130"/>
      <c r="H212" s="14"/>
      <c r="I212" s="14"/>
      <c r="J212" s="14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CD212" s="9"/>
      <c r="CE212" s="9"/>
    </row>
    <row r="213" spans="1:83" ht="15">
      <c r="A213" s="11"/>
      <c r="B213" s="12"/>
      <c r="C213" s="13"/>
      <c r="D213" s="13"/>
      <c r="E213" s="13"/>
      <c r="F213" s="13"/>
      <c r="G213" s="130"/>
      <c r="H213" s="14"/>
      <c r="I213" s="14"/>
      <c r="J213" s="14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CD213" s="9"/>
      <c r="CE213" s="9"/>
    </row>
    <row r="214" spans="1:83" ht="15">
      <c r="A214" s="11"/>
      <c r="B214" s="12"/>
      <c r="C214" s="13"/>
      <c r="D214" s="13"/>
      <c r="E214" s="13"/>
      <c r="F214" s="13"/>
      <c r="G214" s="130"/>
      <c r="H214" s="14"/>
      <c r="I214" s="14"/>
      <c r="J214" s="14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CD214" s="9"/>
      <c r="CE214" s="9"/>
    </row>
    <row r="215" spans="1:83" ht="15">
      <c r="A215" s="11"/>
      <c r="B215" s="12"/>
      <c r="C215" s="13"/>
      <c r="D215" s="13"/>
      <c r="E215" s="13"/>
      <c r="F215" s="13"/>
      <c r="G215" s="130"/>
      <c r="H215" s="14"/>
      <c r="I215" s="14"/>
      <c r="J215" s="14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CD215" s="9"/>
      <c r="CE215" s="9"/>
    </row>
    <row r="216" spans="1:83" ht="15">
      <c r="A216" s="11"/>
      <c r="B216" s="12"/>
      <c r="C216" s="13"/>
      <c r="D216" s="13"/>
      <c r="E216" s="13"/>
      <c r="F216" s="13"/>
      <c r="G216" s="130"/>
      <c r="H216" s="14"/>
      <c r="I216" s="14"/>
      <c r="J216" s="14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CD216" s="9"/>
      <c r="CE216" s="9"/>
    </row>
    <row r="217" spans="1:83" ht="15">
      <c r="A217" s="11"/>
      <c r="B217" s="12"/>
      <c r="C217" s="13"/>
      <c r="D217" s="13"/>
      <c r="E217" s="13"/>
      <c r="F217" s="13"/>
      <c r="G217" s="130"/>
      <c r="H217" s="14"/>
      <c r="I217" s="14"/>
      <c r="J217" s="14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CD217" s="9"/>
      <c r="CE217" s="9"/>
    </row>
    <row r="218" spans="1:83" ht="15">
      <c r="A218" s="11"/>
      <c r="B218" s="12"/>
      <c r="C218" s="13"/>
      <c r="D218" s="13"/>
      <c r="E218" s="13"/>
      <c r="F218" s="13"/>
      <c r="G218" s="130"/>
      <c r="H218" s="14"/>
      <c r="I218" s="14"/>
      <c r="J218" s="14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CD218" s="9"/>
      <c r="CE218" s="9"/>
    </row>
    <row r="219" spans="1:83" ht="15">
      <c r="A219" s="11"/>
      <c r="B219" s="12"/>
      <c r="C219" s="13"/>
      <c r="D219" s="13"/>
      <c r="E219" s="13"/>
      <c r="F219" s="13"/>
      <c r="G219" s="130"/>
      <c r="H219" s="14"/>
      <c r="I219" s="14"/>
      <c r="J219" s="14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CD219" s="9"/>
      <c r="CE219" s="9"/>
    </row>
    <row r="220" spans="1:83" ht="15">
      <c r="A220" s="11"/>
      <c r="B220" s="12"/>
      <c r="C220" s="13"/>
      <c r="D220" s="13"/>
      <c r="E220" s="13"/>
      <c r="F220" s="13"/>
      <c r="G220" s="130"/>
      <c r="H220" s="14"/>
      <c r="I220" s="14"/>
      <c r="J220" s="14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CD220" s="9"/>
      <c r="CE220" s="9"/>
    </row>
    <row r="221" spans="1:83" ht="15">
      <c r="A221" s="11"/>
      <c r="B221" s="12"/>
      <c r="C221" s="13"/>
      <c r="D221" s="13"/>
      <c r="E221" s="13"/>
      <c r="F221" s="13"/>
      <c r="G221" s="130"/>
      <c r="H221" s="14"/>
      <c r="I221" s="14"/>
      <c r="J221" s="14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CD221" s="9"/>
      <c r="CE221" s="9"/>
    </row>
    <row r="222" spans="1:83" ht="15">
      <c r="A222" s="11"/>
      <c r="B222" s="12"/>
      <c r="C222" s="13"/>
      <c r="D222" s="13"/>
      <c r="E222" s="13"/>
      <c r="F222" s="13"/>
      <c r="G222" s="130"/>
      <c r="H222" s="14"/>
      <c r="I222" s="14"/>
      <c r="J222" s="14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CD222" s="9"/>
      <c r="CE222" s="9"/>
    </row>
    <row r="223" spans="1:83" ht="15">
      <c r="A223" s="11"/>
      <c r="B223" s="12"/>
      <c r="C223" s="13"/>
      <c r="D223" s="13"/>
      <c r="E223" s="13"/>
      <c r="F223" s="13"/>
      <c r="G223" s="130"/>
      <c r="H223" s="14"/>
      <c r="I223" s="14"/>
      <c r="J223" s="14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CD223" s="9"/>
      <c r="CE223" s="9"/>
    </row>
    <row r="224" spans="1:83" ht="15">
      <c r="A224" s="11"/>
      <c r="B224" s="12"/>
      <c r="C224" s="13"/>
      <c r="D224" s="13"/>
      <c r="E224" s="13"/>
      <c r="F224" s="13"/>
      <c r="G224" s="130"/>
      <c r="H224" s="14"/>
      <c r="I224" s="14"/>
      <c r="J224" s="14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CD224" s="9"/>
      <c r="CE224" s="9"/>
    </row>
    <row r="225" spans="1:83" ht="15">
      <c r="A225" s="11"/>
      <c r="B225" s="12"/>
      <c r="C225" s="13"/>
      <c r="D225" s="13"/>
      <c r="E225" s="13"/>
      <c r="F225" s="13"/>
      <c r="G225" s="130"/>
      <c r="H225" s="14"/>
      <c r="I225" s="14"/>
      <c r="J225" s="14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CD225" s="9"/>
      <c r="CE225" s="9"/>
    </row>
    <row r="226" spans="1:83" ht="15">
      <c r="A226" s="11"/>
      <c r="B226" s="12"/>
      <c r="C226" s="13"/>
      <c r="D226" s="13"/>
      <c r="E226" s="13"/>
      <c r="F226" s="13"/>
      <c r="G226" s="130"/>
      <c r="H226" s="14"/>
      <c r="I226" s="14"/>
      <c r="J226" s="14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CD226" s="9"/>
      <c r="CE226" s="9"/>
    </row>
    <row r="227" spans="1:83" ht="15">
      <c r="A227" s="11"/>
      <c r="B227" s="12"/>
      <c r="C227" s="13"/>
      <c r="D227" s="13"/>
      <c r="E227" s="13"/>
      <c r="F227" s="13"/>
      <c r="G227" s="130"/>
      <c r="H227" s="14"/>
      <c r="I227" s="14"/>
      <c r="J227" s="14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CD227" s="9"/>
      <c r="CE227" s="9"/>
    </row>
    <row r="228" spans="1:83" ht="15">
      <c r="A228" s="11"/>
      <c r="B228" s="12"/>
      <c r="C228" s="13"/>
      <c r="D228" s="13"/>
      <c r="E228" s="13"/>
      <c r="F228" s="13"/>
      <c r="G228" s="130"/>
      <c r="H228" s="14"/>
      <c r="I228" s="14"/>
      <c r="J228" s="14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CD228" s="9"/>
      <c r="CE228" s="9"/>
    </row>
    <row r="229" spans="1:83" ht="15">
      <c r="A229" s="11"/>
      <c r="B229" s="12"/>
      <c r="C229" s="13"/>
      <c r="D229" s="13"/>
      <c r="E229" s="13"/>
      <c r="F229" s="13"/>
      <c r="G229" s="130"/>
      <c r="H229" s="14"/>
      <c r="I229" s="14"/>
      <c r="J229" s="14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CD229" s="9"/>
      <c r="CE229" s="9"/>
    </row>
    <row r="230" spans="1:83" ht="15">
      <c r="A230" s="11"/>
      <c r="B230" s="12"/>
      <c r="C230" s="13"/>
      <c r="D230" s="13"/>
      <c r="E230" s="13"/>
      <c r="F230" s="13"/>
      <c r="G230" s="130"/>
      <c r="H230" s="14"/>
      <c r="I230" s="14"/>
      <c r="J230" s="14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CD230" s="9"/>
      <c r="CE230" s="9"/>
    </row>
    <row r="231" spans="1:83" ht="15">
      <c r="A231" s="11"/>
      <c r="B231" s="12"/>
      <c r="C231" s="13"/>
      <c r="D231" s="13"/>
      <c r="E231" s="13"/>
      <c r="F231" s="13"/>
      <c r="G231" s="130"/>
      <c r="H231" s="14"/>
      <c r="I231" s="14"/>
      <c r="J231" s="14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CD231" s="9"/>
      <c r="CE231" s="9"/>
    </row>
    <row r="232" spans="1:83" ht="15">
      <c r="A232" s="11"/>
      <c r="B232" s="12"/>
      <c r="C232" s="13"/>
      <c r="D232" s="13"/>
      <c r="E232" s="13"/>
      <c r="F232" s="13"/>
      <c r="G232" s="130"/>
      <c r="H232" s="14"/>
      <c r="I232" s="14"/>
      <c r="J232" s="14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CD232" s="9"/>
      <c r="CE232" s="9"/>
    </row>
    <row r="233" spans="1:83" ht="15">
      <c r="A233" s="11"/>
      <c r="B233" s="12"/>
      <c r="C233" s="13"/>
      <c r="D233" s="13"/>
      <c r="E233" s="13"/>
      <c r="F233" s="13"/>
      <c r="G233" s="130"/>
      <c r="H233" s="14"/>
      <c r="I233" s="14"/>
      <c r="J233" s="14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CD233" s="9"/>
      <c r="CE233" s="9"/>
    </row>
    <row r="234" spans="1:83" ht="15">
      <c r="A234" s="11"/>
      <c r="B234" s="12"/>
      <c r="C234" s="13"/>
      <c r="D234" s="13"/>
      <c r="E234" s="13"/>
      <c r="F234" s="13"/>
      <c r="G234" s="130"/>
      <c r="H234" s="14"/>
      <c r="I234" s="14"/>
      <c r="J234" s="14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CD234" s="9"/>
      <c r="CE234" s="9"/>
    </row>
    <row r="235" spans="1:83" ht="15">
      <c r="A235" s="11"/>
      <c r="B235" s="12"/>
      <c r="C235" s="13"/>
      <c r="D235" s="13"/>
      <c r="E235" s="13"/>
      <c r="F235" s="13"/>
      <c r="G235" s="130"/>
      <c r="H235" s="14"/>
      <c r="I235" s="14"/>
      <c r="J235" s="14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CD235" s="9"/>
      <c r="CE235" s="9"/>
    </row>
    <row r="236" spans="1:83" ht="15">
      <c r="A236" s="11"/>
      <c r="B236" s="12"/>
      <c r="C236" s="13"/>
      <c r="D236" s="13"/>
      <c r="E236" s="13"/>
      <c r="F236" s="13"/>
      <c r="G236" s="130"/>
      <c r="H236" s="14"/>
      <c r="I236" s="14"/>
      <c r="J236" s="14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CD236" s="9"/>
      <c r="CE236" s="9"/>
    </row>
    <row r="237" spans="1:83" ht="15">
      <c r="A237" s="11"/>
      <c r="B237" s="12"/>
      <c r="C237" s="13"/>
      <c r="D237" s="13"/>
      <c r="E237" s="13"/>
      <c r="F237" s="13"/>
      <c r="G237" s="130"/>
      <c r="H237" s="14"/>
      <c r="I237" s="14"/>
      <c r="J237" s="14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CD237" s="9"/>
      <c r="CE237" s="9"/>
    </row>
    <row r="238" spans="1:83" ht="15">
      <c r="A238" s="11"/>
      <c r="B238" s="12"/>
      <c r="C238" s="13"/>
      <c r="D238" s="13"/>
      <c r="E238" s="13"/>
      <c r="F238" s="13"/>
      <c r="G238" s="130"/>
      <c r="H238" s="14"/>
      <c r="I238" s="14"/>
      <c r="J238" s="14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CD238" s="9"/>
      <c r="CE238" s="9"/>
    </row>
    <row r="239" spans="1:83" ht="15">
      <c r="A239" s="11"/>
      <c r="B239" s="12"/>
      <c r="C239" s="13"/>
      <c r="D239" s="13"/>
      <c r="E239" s="13"/>
      <c r="F239" s="13"/>
      <c r="G239" s="130"/>
      <c r="H239" s="14"/>
      <c r="I239" s="14"/>
      <c r="J239" s="14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CD239" s="9"/>
      <c r="CE239" s="9"/>
    </row>
    <row r="240" spans="1:83" ht="15">
      <c r="A240" s="11"/>
      <c r="B240" s="12"/>
      <c r="C240" s="13"/>
      <c r="D240" s="13"/>
      <c r="E240" s="13"/>
      <c r="F240" s="13"/>
      <c r="G240" s="130"/>
      <c r="H240" s="14"/>
      <c r="I240" s="14"/>
      <c r="J240" s="14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CD240" s="9"/>
      <c r="CE240" s="9"/>
    </row>
    <row r="241" spans="1:83" ht="15">
      <c r="A241" s="11"/>
      <c r="B241" s="12"/>
      <c r="C241" s="13"/>
      <c r="D241" s="13"/>
      <c r="E241" s="13"/>
      <c r="F241" s="13"/>
      <c r="G241" s="130"/>
      <c r="H241" s="14"/>
      <c r="I241" s="14"/>
      <c r="J241" s="14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CD241" s="9"/>
      <c r="CE241" s="9"/>
    </row>
    <row r="242" spans="1:83" ht="15">
      <c r="A242" s="11"/>
      <c r="B242" s="12"/>
      <c r="C242" s="13"/>
      <c r="D242" s="13"/>
      <c r="E242" s="13"/>
      <c r="F242" s="13"/>
      <c r="G242" s="130"/>
      <c r="H242" s="14"/>
      <c r="I242" s="14"/>
      <c r="J242" s="14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CD242" s="9"/>
      <c r="CE242" s="9"/>
    </row>
    <row r="243" spans="1:83" ht="15">
      <c r="A243" s="11"/>
      <c r="B243" s="12"/>
      <c r="C243" s="13"/>
      <c r="D243" s="13"/>
      <c r="E243" s="13"/>
      <c r="F243" s="13"/>
      <c r="G243" s="130"/>
      <c r="H243" s="14"/>
      <c r="I243" s="14"/>
      <c r="J243" s="14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CD243" s="9"/>
      <c r="CE243" s="9"/>
    </row>
    <row r="244" spans="1:83" ht="15">
      <c r="A244" s="11"/>
      <c r="B244" s="12"/>
      <c r="C244" s="13"/>
      <c r="D244" s="13"/>
      <c r="E244" s="13"/>
      <c r="F244" s="13"/>
      <c r="G244" s="130"/>
      <c r="H244" s="14"/>
      <c r="I244" s="14"/>
      <c r="J244" s="14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CD244" s="9"/>
      <c r="CE244" s="9"/>
    </row>
    <row r="245" spans="1:83" ht="15">
      <c r="A245" s="11"/>
      <c r="B245" s="12"/>
      <c r="C245" s="13"/>
      <c r="D245" s="13"/>
      <c r="E245" s="13"/>
      <c r="F245" s="13"/>
      <c r="G245" s="130"/>
      <c r="H245" s="14"/>
      <c r="I245" s="14"/>
      <c r="J245" s="14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CD245" s="9"/>
      <c r="CE245" s="9"/>
    </row>
    <row r="246" spans="1:83" ht="15">
      <c r="A246" s="11"/>
      <c r="B246" s="12"/>
      <c r="C246" s="13"/>
      <c r="D246" s="13"/>
      <c r="E246" s="13"/>
      <c r="F246" s="13"/>
      <c r="G246" s="130"/>
      <c r="H246" s="14"/>
      <c r="I246" s="14"/>
      <c r="J246" s="14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CD246" s="9"/>
      <c r="CE246" s="9"/>
    </row>
    <row r="247" spans="1:83" ht="15">
      <c r="A247" s="11"/>
      <c r="B247" s="12"/>
      <c r="C247" s="13"/>
      <c r="D247" s="13"/>
      <c r="E247" s="13"/>
      <c r="F247" s="13"/>
      <c r="G247" s="130"/>
      <c r="H247" s="14"/>
      <c r="I247" s="14"/>
      <c r="J247" s="14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CD247" s="9"/>
      <c r="CE247" s="9"/>
    </row>
    <row r="248" spans="1:83" ht="15">
      <c r="A248" s="11"/>
      <c r="B248" s="12"/>
      <c r="C248" s="13"/>
      <c r="D248" s="13"/>
      <c r="E248" s="13"/>
      <c r="F248" s="13"/>
      <c r="G248" s="130"/>
      <c r="H248" s="14"/>
      <c r="I248" s="14"/>
      <c r="J248" s="14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CD248" s="9"/>
      <c r="CE248" s="9"/>
    </row>
    <row r="249" spans="1:83" ht="15">
      <c r="A249" s="11"/>
      <c r="B249" s="12"/>
      <c r="C249" s="13"/>
      <c r="D249" s="13"/>
      <c r="E249" s="13"/>
      <c r="F249" s="13"/>
      <c r="G249" s="130"/>
      <c r="H249" s="14"/>
      <c r="I249" s="14"/>
      <c r="J249" s="14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CD249" s="9"/>
      <c r="CE249" s="9"/>
    </row>
    <row r="250" spans="1:83" ht="15">
      <c r="A250" s="11"/>
      <c r="B250" s="12"/>
      <c r="C250" s="13"/>
      <c r="D250" s="13"/>
      <c r="E250" s="13"/>
      <c r="F250" s="13"/>
      <c r="G250" s="130"/>
      <c r="H250" s="14"/>
      <c r="I250" s="14"/>
      <c r="J250" s="14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CD250" s="9"/>
      <c r="CE250" s="9"/>
    </row>
    <row r="251" spans="1:83" ht="15">
      <c r="A251" s="11"/>
      <c r="B251" s="12"/>
      <c r="C251" s="13"/>
      <c r="D251" s="13"/>
      <c r="E251" s="13"/>
      <c r="F251" s="13"/>
      <c r="G251" s="130"/>
      <c r="H251" s="14"/>
      <c r="I251" s="14"/>
      <c r="J251" s="14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CD251" s="9"/>
      <c r="CE251" s="9"/>
    </row>
    <row r="252" spans="1:83" ht="15">
      <c r="A252" s="11"/>
      <c r="B252" s="12"/>
      <c r="C252" s="13"/>
      <c r="D252" s="13"/>
      <c r="E252" s="13"/>
      <c r="F252" s="13"/>
      <c r="G252" s="130"/>
      <c r="H252" s="14"/>
      <c r="I252" s="14"/>
      <c r="J252" s="14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CD252" s="9"/>
      <c r="CE252" s="9"/>
    </row>
    <row r="253" spans="1:83" ht="15">
      <c r="A253" s="11"/>
      <c r="B253" s="12"/>
      <c r="C253" s="13"/>
      <c r="D253" s="13"/>
      <c r="E253" s="13"/>
      <c r="F253" s="13"/>
      <c r="G253" s="130"/>
      <c r="H253" s="14"/>
      <c r="I253" s="14"/>
      <c r="J253" s="14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CD253" s="9"/>
      <c r="CE253" s="9"/>
    </row>
    <row r="254" spans="1:83" ht="15">
      <c r="A254" s="11"/>
      <c r="B254" s="12"/>
      <c r="C254" s="13"/>
      <c r="D254" s="13"/>
      <c r="E254" s="13"/>
      <c r="F254" s="13"/>
      <c r="G254" s="130"/>
      <c r="H254" s="14"/>
      <c r="I254" s="14"/>
      <c r="J254" s="14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CD254" s="9"/>
      <c r="CE254" s="9"/>
    </row>
    <row r="255" spans="1:83" ht="15">
      <c r="A255" s="11"/>
      <c r="B255" s="12"/>
      <c r="C255" s="13"/>
      <c r="D255" s="13"/>
      <c r="E255" s="13"/>
      <c r="F255" s="13"/>
      <c r="G255" s="130"/>
      <c r="H255" s="14"/>
      <c r="I255" s="14"/>
      <c r="J255" s="14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CD255" s="9"/>
      <c r="CE255" s="9"/>
    </row>
    <row r="256" spans="1:83" ht="15">
      <c r="A256" s="11"/>
      <c r="B256" s="12"/>
      <c r="C256" s="13"/>
      <c r="D256" s="13"/>
      <c r="E256" s="13"/>
      <c r="F256" s="13"/>
      <c r="G256" s="130"/>
      <c r="H256" s="14"/>
      <c r="I256" s="14"/>
      <c r="J256" s="14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CD256" s="9"/>
      <c r="CE256" s="9"/>
    </row>
    <row r="257" spans="1:83" ht="15">
      <c r="A257" s="11"/>
      <c r="B257" s="12"/>
      <c r="C257" s="13"/>
      <c r="D257" s="13"/>
      <c r="E257" s="13"/>
      <c r="F257" s="13"/>
      <c r="G257" s="130"/>
      <c r="H257" s="14"/>
      <c r="I257" s="14"/>
      <c r="J257" s="14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CD257" s="9"/>
      <c r="CE257" s="9"/>
    </row>
    <row r="258" spans="1:83" ht="15">
      <c r="A258" s="11"/>
      <c r="B258" s="12"/>
      <c r="C258" s="13"/>
      <c r="D258" s="13"/>
      <c r="E258" s="13"/>
      <c r="F258" s="13"/>
      <c r="G258" s="130"/>
      <c r="H258" s="14"/>
      <c r="I258" s="14"/>
      <c r="J258" s="14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CD258" s="9"/>
      <c r="CE258" s="9"/>
    </row>
    <row r="259" spans="1:83" ht="15">
      <c r="A259" s="11"/>
      <c r="B259" s="12"/>
      <c r="C259" s="13"/>
      <c r="D259" s="13"/>
      <c r="E259" s="13"/>
      <c r="F259" s="13"/>
      <c r="G259" s="130"/>
      <c r="H259" s="14"/>
      <c r="I259" s="14"/>
      <c r="J259" s="14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CD259" s="9"/>
      <c r="CE259" s="9"/>
    </row>
    <row r="260" spans="1:83" ht="15">
      <c r="A260" s="11"/>
      <c r="B260" s="12"/>
      <c r="C260" s="13"/>
      <c r="D260" s="13"/>
      <c r="E260" s="13"/>
      <c r="F260" s="13"/>
      <c r="G260" s="130"/>
      <c r="H260" s="14"/>
      <c r="I260" s="14"/>
      <c r="J260" s="14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CD260" s="9"/>
      <c r="CE260" s="9"/>
    </row>
    <row r="261" spans="1:83" ht="15">
      <c r="A261" s="11"/>
      <c r="B261" s="12"/>
      <c r="C261" s="13"/>
      <c r="D261" s="13"/>
      <c r="E261" s="13"/>
      <c r="F261" s="13"/>
      <c r="G261" s="130"/>
      <c r="H261" s="14"/>
      <c r="I261" s="14"/>
      <c r="J261" s="14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CD261" s="9"/>
      <c r="CE261" s="9"/>
    </row>
    <row r="262" spans="1:83" ht="15">
      <c r="A262" s="11"/>
      <c r="B262" s="12"/>
      <c r="C262" s="13"/>
      <c r="D262" s="13"/>
      <c r="E262" s="13"/>
      <c r="F262" s="13"/>
      <c r="G262" s="130"/>
      <c r="H262" s="14"/>
      <c r="I262" s="14"/>
      <c r="J262" s="14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CD262" s="9"/>
      <c r="CE262" s="9"/>
    </row>
    <row r="263" spans="1:83" ht="15">
      <c r="A263" s="11"/>
      <c r="B263" s="12"/>
      <c r="C263" s="13"/>
      <c r="D263" s="13"/>
      <c r="E263" s="13"/>
      <c r="F263" s="13"/>
      <c r="G263" s="130"/>
      <c r="H263" s="14"/>
      <c r="I263" s="14"/>
      <c r="J263" s="14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CD263" s="9"/>
      <c r="CE263" s="9"/>
    </row>
    <row r="264" spans="1:83" ht="15">
      <c r="A264" s="11"/>
      <c r="B264" s="12"/>
      <c r="C264" s="13"/>
      <c r="D264" s="13"/>
      <c r="E264" s="13"/>
      <c r="F264" s="13"/>
      <c r="G264" s="130"/>
      <c r="H264" s="14"/>
      <c r="I264" s="14"/>
      <c r="J264" s="14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CD264" s="9"/>
      <c r="CE264" s="9"/>
    </row>
    <row r="265" spans="1:83" ht="15">
      <c r="A265" s="11"/>
      <c r="B265" s="12"/>
      <c r="C265" s="13"/>
      <c r="D265" s="13"/>
      <c r="E265" s="13"/>
      <c r="F265" s="13"/>
      <c r="G265" s="130"/>
      <c r="H265" s="14"/>
      <c r="I265" s="14"/>
      <c r="J265" s="14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CD265" s="9"/>
      <c r="CE265" s="9"/>
    </row>
    <row r="266" spans="1:83" ht="15">
      <c r="A266" s="11"/>
      <c r="B266" s="12"/>
      <c r="C266" s="13"/>
      <c r="D266" s="13"/>
      <c r="E266" s="13"/>
      <c r="F266" s="13"/>
      <c r="G266" s="130"/>
      <c r="H266" s="14"/>
      <c r="I266" s="14"/>
      <c r="J266" s="14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CD266" s="9"/>
      <c r="CE266" s="9"/>
    </row>
    <row r="267" spans="1:83" ht="15">
      <c r="A267" s="11"/>
      <c r="B267" s="12"/>
      <c r="C267" s="13"/>
      <c r="D267" s="13"/>
      <c r="E267" s="13"/>
      <c r="F267" s="13"/>
      <c r="G267" s="130"/>
      <c r="H267" s="14"/>
      <c r="I267" s="14"/>
      <c r="J267" s="14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CD267" s="9"/>
      <c r="CE267" s="9"/>
    </row>
    <row r="268" spans="1:83" ht="15">
      <c r="A268" s="11"/>
      <c r="B268" s="12"/>
      <c r="C268" s="13"/>
      <c r="D268" s="13"/>
      <c r="E268" s="13"/>
      <c r="F268" s="13"/>
      <c r="G268" s="130"/>
      <c r="H268" s="14"/>
      <c r="I268" s="14"/>
      <c r="J268" s="14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CD268" s="9"/>
      <c r="CE268" s="9"/>
    </row>
    <row r="269" spans="1:83" ht="15">
      <c r="A269" s="11"/>
      <c r="B269" s="12"/>
      <c r="C269" s="13"/>
      <c r="D269" s="13"/>
      <c r="E269" s="13"/>
      <c r="F269" s="13"/>
      <c r="G269" s="130"/>
      <c r="H269" s="14"/>
      <c r="I269" s="14"/>
      <c r="J269" s="14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CD269" s="9"/>
      <c r="CE269" s="9"/>
    </row>
    <row r="270" spans="1:83" ht="15">
      <c r="A270" s="11"/>
      <c r="B270" s="12"/>
      <c r="C270" s="13"/>
      <c r="D270" s="13"/>
      <c r="E270" s="13"/>
      <c r="F270" s="13"/>
      <c r="G270" s="130"/>
      <c r="H270" s="14"/>
      <c r="I270" s="14"/>
      <c r="J270" s="14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CD270" s="9"/>
      <c r="CE270" s="9"/>
    </row>
    <row r="271" spans="1:83" ht="15">
      <c r="A271" s="11"/>
      <c r="B271" s="12"/>
      <c r="C271" s="13"/>
      <c r="D271" s="13"/>
      <c r="E271" s="13"/>
      <c r="F271" s="13"/>
      <c r="G271" s="130"/>
      <c r="H271" s="14"/>
      <c r="I271" s="14"/>
      <c r="J271" s="14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CD271" s="9"/>
      <c r="CE271" s="9"/>
    </row>
    <row r="272" spans="1:83" ht="15">
      <c r="A272" s="11"/>
      <c r="B272" s="12"/>
      <c r="C272" s="13"/>
      <c r="D272" s="13"/>
      <c r="E272" s="13"/>
      <c r="F272" s="13"/>
      <c r="G272" s="130"/>
      <c r="H272" s="14"/>
      <c r="I272" s="14"/>
      <c r="J272" s="14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</row>
    <row r="273" spans="1:64" ht="15">
      <c r="A273" s="11"/>
      <c r="B273" s="12"/>
      <c r="C273" s="13"/>
      <c r="D273" s="13"/>
      <c r="E273" s="13"/>
      <c r="F273" s="13"/>
      <c r="G273" s="130"/>
      <c r="H273" s="14"/>
      <c r="I273" s="14"/>
      <c r="J273" s="14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</row>
    <row r="274" spans="1:64" ht="15">
      <c r="A274" s="11"/>
      <c r="B274" s="12"/>
      <c r="C274" s="13"/>
      <c r="D274" s="13"/>
      <c r="E274" s="13"/>
      <c r="F274" s="13"/>
      <c r="G274" s="130"/>
      <c r="H274" s="14"/>
      <c r="I274" s="14"/>
      <c r="J274" s="14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</row>
    <row r="275" spans="1:64" ht="15">
      <c r="A275" s="11"/>
      <c r="B275" s="12"/>
      <c r="C275" s="13"/>
      <c r="D275" s="13"/>
      <c r="E275" s="13"/>
      <c r="F275" s="13"/>
      <c r="G275" s="130"/>
      <c r="H275" s="14"/>
      <c r="I275" s="14"/>
      <c r="J275" s="14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</row>
    <row r="276" spans="1:64" ht="15">
      <c r="A276" s="11"/>
      <c r="B276" s="12"/>
      <c r="C276" s="13"/>
      <c r="D276" s="13"/>
      <c r="E276" s="13"/>
      <c r="F276" s="13"/>
      <c r="G276" s="130"/>
      <c r="H276" s="14"/>
      <c r="I276" s="14"/>
      <c r="J276" s="14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</row>
    <row r="277" spans="1:64" ht="15">
      <c r="A277" s="11"/>
      <c r="B277" s="12"/>
      <c r="C277" s="13"/>
      <c r="D277" s="13"/>
      <c r="E277" s="13"/>
      <c r="F277" s="13"/>
      <c r="G277" s="130"/>
      <c r="H277" s="14"/>
      <c r="I277" s="14"/>
      <c r="J277" s="14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</row>
    <row r="278" spans="1:64" ht="15">
      <c r="A278" s="11"/>
      <c r="B278" s="12"/>
      <c r="C278" s="13"/>
      <c r="D278" s="13"/>
      <c r="E278" s="13"/>
      <c r="F278" s="13"/>
      <c r="G278" s="130"/>
      <c r="H278" s="14"/>
      <c r="I278" s="14"/>
      <c r="J278" s="14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</row>
    <row r="279" spans="1:64" ht="15">
      <c r="A279" s="11"/>
      <c r="B279" s="12"/>
      <c r="C279" s="13"/>
      <c r="D279" s="13"/>
      <c r="E279" s="13"/>
      <c r="F279" s="13"/>
      <c r="G279" s="130"/>
      <c r="H279" s="14"/>
      <c r="I279" s="14"/>
      <c r="J279" s="14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</row>
    <row r="280" spans="1:64" ht="15">
      <c r="A280" s="11"/>
      <c r="B280" s="12"/>
      <c r="C280" s="13"/>
      <c r="D280" s="13"/>
      <c r="E280" s="13"/>
      <c r="F280" s="13"/>
      <c r="G280" s="130"/>
      <c r="H280" s="14"/>
      <c r="I280" s="14"/>
      <c r="J280" s="14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</row>
    <row r="281" spans="1:64" ht="15">
      <c r="A281" s="11"/>
      <c r="B281" s="12"/>
      <c r="C281" s="13"/>
      <c r="D281" s="13"/>
      <c r="E281" s="13"/>
      <c r="F281" s="13"/>
      <c r="G281" s="130"/>
      <c r="H281" s="14"/>
      <c r="I281" s="14"/>
      <c r="J281" s="14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</row>
    <row r="282" spans="1:64" ht="15">
      <c r="A282" s="11"/>
      <c r="B282" s="12"/>
      <c r="C282" s="13"/>
      <c r="D282" s="13"/>
      <c r="E282" s="13"/>
      <c r="F282" s="13"/>
      <c r="G282" s="130"/>
      <c r="H282" s="14"/>
      <c r="I282" s="14"/>
      <c r="J282" s="14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</row>
    <row r="283" spans="1:64" ht="15">
      <c r="A283" s="11"/>
      <c r="B283" s="12"/>
      <c r="C283" s="13"/>
      <c r="D283" s="13"/>
      <c r="E283" s="13"/>
      <c r="F283" s="13"/>
      <c r="G283" s="130"/>
      <c r="H283" s="14"/>
      <c r="I283" s="14"/>
      <c r="J283" s="14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</row>
    <row r="284" spans="1:64" ht="15">
      <c r="A284" s="11"/>
      <c r="B284" s="12"/>
      <c r="C284" s="13"/>
      <c r="D284" s="13"/>
      <c r="E284" s="13"/>
      <c r="F284" s="13"/>
      <c r="G284" s="130"/>
      <c r="H284" s="14"/>
      <c r="I284" s="14"/>
      <c r="J284" s="14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</row>
    <row r="285" spans="1:64" ht="15">
      <c r="A285" s="11"/>
      <c r="B285" s="12"/>
      <c r="C285" s="13"/>
      <c r="D285" s="13"/>
      <c r="E285" s="13"/>
      <c r="F285" s="13"/>
      <c r="G285" s="130"/>
      <c r="H285" s="14"/>
      <c r="I285" s="14"/>
      <c r="J285" s="14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</row>
    <row r="286" spans="1:64" ht="15">
      <c r="A286" s="11"/>
      <c r="B286" s="12"/>
      <c r="C286" s="13"/>
      <c r="D286" s="13"/>
      <c r="E286" s="13"/>
      <c r="F286" s="13"/>
      <c r="G286" s="130"/>
      <c r="H286" s="14"/>
      <c r="I286" s="14"/>
      <c r="J286" s="14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</row>
    <row r="287" spans="1:64" ht="15">
      <c r="A287" s="11"/>
      <c r="B287" s="12"/>
      <c r="C287" s="13"/>
      <c r="D287" s="13"/>
      <c r="E287" s="13"/>
      <c r="F287" s="13"/>
      <c r="G287" s="130"/>
      <c r="H287" s="14"/>
      <c r="I287" s="14"/>
      <c r="J287" s="14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</row>
    <row r="288" spans="1:64" ht="15">
      <c r="A288" s="11"/>
      <c r="B288" s="12"/>
      <c r="C288" s="13"/>
      <c r="D288" s="13"/>
      <c r="E288" s="13"/>
      <c r="F288" s="13"/>
      <c r="G288" s="130"/>
      <c r="H288" s="14"/>
      <c r="I288" s="14"/>
      <c r="J288" s="14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</row>
    <row r="289" spans="1:64" ht="15">
      <c r="A289" s="11"/>
      <c r="B289" s="12"/>
      <c r="C289" s="13"/>
      <c r="D289" s="13"/>
      <c r="E289" s="13"/>
      <c r="F289" s="13"/>
      <c r="G289" s="130"/>
      <c r="H289" s="14"/>
      <c r="I289" s="14"/>
      <c r="J289" s="14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</row>
    <row r="290" spans="1:64" ht="15">
      <c r="A290" s="11"/>
      <c r="B290" s="12"/>
      <c r="C290" s="13"/>
      <c r="D290" s="13"/>
      <c r="E290" s="13"/>
      <c r="F290" s="13"/>
      <c r="G290" s="130"/>
      <c r="H290" s="14"/>
      <c r="I290" s="14"/>
      <c r="J290" s="14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</row>
    <row r="291" spans="1:64" ht="15">
      <c r="A291" s="11"/>
      <c r="B291" s="12"/>
      <c r="C291" s="13"/>
      <c r="D291" s="13"/>
      <c r="E291" s="13"/>
      <c r="F291" s="13"/>
      <c r="G291" s="130"/>
      <c r="H291" s="14"/>
      <c r="I291" s="14"/>
      <c r="J291" s="14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</row>
    <row r="292" spans="1:64" ht="15">
      <c r="A292" s="11"/>
      <c r="B292" s="12"/>
      <c r="C292" s="13"/>
      <c r="D292" s="13"/>
      <c r="E292" s="13"/>
      <c r="F292" s="13"/>
      <c r="G292" s="130"/>
      <c r="H292" s="14"/>
      <c r="I292" s="14"/>
      <c r="J292" s="14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</row>
    <row r="293" spans="1:64" ht="15">
      <c r="A293" s="11"/>
      <c r="B293" s="12"/>
      <c r="C293" s="13"/>
      <c r="D293" s="13"/>
      <c r="E293" s="13"/>
      <c r="F293" s="13"/>
      <c r="G293" s="130"/>
      <c r="H293" s="14"/>
      <c r="I293" s="14"/>
      <c r="J293" s="14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</row>
    <row r="294" spans="1:64" ht="15">
      <c r="A294" s="11"/>
      <c r="B294" s="12"/>
      <c r="C294" s="13"/>
      <c r="D294" s="13"/>
      <c r="E294" s="13"/>
      <c r="F294" s="13"/>
      <c r="G294" s="130"/>
      <c r="H294" s="14"/>
      <c r="I294" s="14"/>
      <c r="J294" s="14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</row>
    <row r="295" spans="1:64" ht="15">
      <c r="A295" s="11"/>
      <c r="B295" s="12"/>
      <c r="C295" s="13"/>
      <c r="D295" s="13"/>
      <c r="E295" s="13"/>
      <c r="F295" s="13"/>
      <c r="G295" s="130"/>
      <c r="H295" s="14"/>
      <c r="I295" s="14"/>
      <c r="J295" s="14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</row>
    <row r="296" spans="1:64" ht="15">
      <c r="A296" s="11"/>
      <c r="B296" s="12"/>
      <c r="C296" s="13"/>
      <c r="D296" s="13"/>
      <c r="E296" s="13"/>
      <c r="F296" s="13"/>
      <c r="G296" s="130"/>
      <c r="H296" s="14"/>
      <c r="I296" s="14"/>
      <c r="J296" s="14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</row>
    <row r="297" spans="1:64" ht="15">
      <c r="A297" s="11"/>
      <c r="B297" s="12"/>
      <c r="C297" s="13"/>
      <c r="D297" s="13"/>
      <c r="E297" s="13"/>
      <c r="F297" s="13"/>
      <c r="G297" s="130"/>
      <c r="H297" s="14"/>
      <c r="I297" s="14"/>
      <c r="J297" s="14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</row>
    <row r="298" spans="1:64" ht="15">
      <c r="A298" s="11"/>
      <c r="B298" s="12"/>
      <c r="C298" s="13"/>
      <c r="D298" s="13"/>
      <c r="E298" s="13"/>
      <c r="F298" s="13"/>
      <c r="G298" s="130"/>
      <c r="H298" s="14"/>
      <c r="I298" s="14"/>
      <c r="J298" s="14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</row>
    <row r="299" spans="1:64" ht="15">
      <c r="A299" s="11"/>
      <c r="B299" s="12"/>
      <c r="C299" s="13"/>
      <c r="D299" s="13"/>
      <c r="E299" s="13"/>
      <c r="F299" s="13"/>
      <c r="G299" s="130"/>
      <c r="H299" s="14"/>
      <c r="I299" s="14"/>
      <c r="J299" s="14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</row>
    <row r="300" spans="1:64" ht="15">
      <c r="A300" s="11"/>
      <c r="B300" s="12"/>
      <c r="C300" s="13"/>
      <c r="D300" s="13"/>
      <c r="E300" s="13"/>
      <c r="F300" s="13"/>
      <c r="G300" s="130"/>
      <c r="H300" s="14"/>
      <c r="I300" s="14"/>
      <c r="J300" s="14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</row>
    <row r="301" spans="1:64" ht="15">
      <c r="A301" s="11"/>
      <c r="B301" s="12"/>
      <c r="C301" s="13"/>
      <c r="D301" s="13"/>
      <c r="E301" s="13"/>
      <c r="F301" s="13"/>
      <c r="G301" s="130"/>
      <c r="H301" s="14"/>
      <c r="I301" s="14"/>
      <c r="J301" s="14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</row>
    <row r="302" spans="1:64" ht="15">
      <c r="A302" s="11"/>
      <c r="B302" s="12"/>
      <c r="C302" s="13"/>
      <c r="D302" s="13"/>
      <c r="E302" s="13"/>
      <c r="F302" s="13"/>
      <c r="G302" s="130"/>
      <c r="H302" s="14"/>
      <c r="I302" s="14"/>
      <c r="J302" s="14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</row>
    <row r="303" spans="1:64" ht="15">
      <c r="A303" s="11"/>
      <c r="B303" s="12"/>
      <c r="C303" s="13"/>
      <c r="D303" s="13"/>
      <c r="E303" s="13"/>
      <c r="F303" s="13"/>
      <c r="G303" s="130"/>
      <c r="H303" s="14"/>
      <c r="I303" s="14"/>
      <c r="J303" s="14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</row>
    <row r="304" spans="1:64" ht="15">
      <c r="A304" s="11"/>
      <c r="B304" s="12"/>
      <c r="C304" s="13"/>
      <c r="D304" s="13"/>
      <c r="E304" s="13"/>
      <c r="F304" s="13"/>
      <c r="G304" s="130"/>
      <c r="H304" s="14"/>
      <c r="I304" s="14"/>
      <c r="J304" s="14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</row>
    <row r="305" spans="1:64" ht="15">
      <c r="A305" s="11"/>
      <c r="B305" s="12"/>
      <c r="C305" s="13"/>
      <c r="D305" s="13"/>
      <c r="E305" s="13"/>
      <c r="F305" s="13"/>
      <c r="G305" s="130"/>
      <c r="H305" s="14"/>
      <c r="I305" s="14"/>
      <c r="J305" s="14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</row>
    <row r="306" spans="1:64" ht="15">
      <c r="A306" s="11"/>
      <c r="B306" s="12"/>
      <c r="C306" s="13"/>
      <c r="D306" s="13"/>
      <c r="E306" s="13"/>
      <c r="F306" s="13"/>
      <c r="G306" s="130"/>
      <c r="H306" s="14"/>
      <c r="I306" s="14"/>
      <c r="J306" s="14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</row>
    <row r="307" spans="1:64" ht="15">
      <c r="A307" s="11"/>
      <c r="B307" s="12"/>
      <c r="C307" s="13"/>
      <c r="D307" s="13"/>
      <c r="E307" s="13"/>
      <c r="F307" s="13"/>
      <c r="G307" s="130"/>
      <c r="H307" s="14"/>
      <c r="I307" s="14"/>
      <c r="J307" s="14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</row>
    <row r="308" spans="1:64" ht="15">
      <c r="A308" s="11"/>
      <c r="B308" s="12"/>
      <c r="C308" s="13"/>
      <c r="D308" s="13"/>
      <c r="E308" s="13"/>
      <c r="F308" s="13"/>
      <c r="G308" s="130"/>
      <c r="H308" s="14"/>
      <c r="I308" s="14"/>
      <c r="J308" s="14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</row>
    <row r="309" spans="1:64" ht="15">
      <c r="A309" s="11"/>
      <c r="B309" s="12"/>
      <c r="C309" s="13"/>
      <c r="D309" s="13"/>
      <c r="E309" s="13"/>
      <c r="F309" s="13"/>
      <c r="G309" s="130"/>
      <c r="H309" s="14"/>
      <c r="I309" s="14"/>
      <c r="J309" s="14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</row>
    <row r="310" spans="1:64" ht="15">
      <c r="A310" s="11"/>
      <c r="B310" s="12"/>
      <c r="C310" s="13"/>
      <c r="D310" s="13"/>
      <c r="E310" s="13"/>
      <c r="F310" s="13"/>
      <c r="G310" s="130"/>
      <c r="H310" s="14"/>
      <c r="I310" s="14"/>
      <c r="J310" s="14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</row>
    <row r="311" spans="1:64" ht="15">
      <c r="A311" s="11"/>
      <c r="B311" s="12"/>
      <c r="C311" s="13"/>
      <c r="D311" s="13"/>
      <c r="E311" s="13"/>
      <c r="F311" s="13"/>
      <c r="G311" s="130"/>
      <c r="H311" s="14"/>
      <c r="I311" s="14"/>
      <c r="J311" s="14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</row>
    <row r="312" spans="1:64" ht="15">
      <c r="A312" s="11"/>
      <c r="B312" s="12"/>
      <c r="C312" s="13"/>
      <c r="D312" s="13"/>
      <c r="E312" s="13"/>
      <c r="F312" s="13"/>
      <c r="G312" s="130"/>
      <c r="H312" s="14"/>
      <c r="I312" s="14"/>
      <c r="J312" s="14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</row>
    <row r="313" spans="1:64" ht="15">
      <c r="A313" s="11"/>
      <c r="B313" s="12"/>
      <c r="C313" s="13"/>
      <c r="D313" s="13"/>
      <c r="E313" s="13"/>
      <c r="F313" s="13"/>
      <c r="G313" s="130"/>
      <c r="H313" s="14"/>
      <c r="I313" s="14"/>
      <c r="J313" s="14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</row>
    <row r="314" spans="1:64" ht="15">
      <c r="A314" s="11"/>
      <c r="B314" s="12"/>
      <c r="C314" s="13"/>
      <c r="D314" s="13"/>
      <c r="E314" s="13"/>
      <c r="F314" s="13"/>
      <c r="G314" s="130"/>
      <c r="H314" s="14"/>
      <c r="I314" s="14"/>
      <c r="J314" s="14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</row>
    <row r="315" spans="1:64" ht="15">
      <c r="A315" s="11"/>
      <c r="B315" s="12"/>
      <c r="C315" s="13"/>
      <c r="D315" s="13"/>
      <c r="E315" s="13"/>
      <c r="F315" s="13"/>
      <c r="G315" s="130"/>
      <c r="H315" s="14"/>
      <c r="I315" s="14"/>
      <c r="J315" s="14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</row>
    <row r="316" spans="1:64" ht="15">
      <c r="A316" s="11"/>
      <c r="B316" s="12"/>
      <c r="C316" s="13"/>
      <c r="D316" s="13"/>
      <c r="E316" s="13"/>
      <c r="F316" s="13"/>
      <c r="G316" s="130"/>
      <c r="H316" s="14"/>
      <c r="I316" s="14"/>
      <c r="J316" s="14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</row>
    <row r="317" spans="1:64" ht="15">
      <c r="A317" s="11"/>
      <c r="B317" s="12"/>
      <c r="C317" s="13"/>
      <c r="D317" s="13"/>
      <c r="E317" s="13"/>
      <c r="F317" s="13"/>
      <c r="G317" s="130"/>
      <c r="H317" s="14"/>
      <c r="I317" s="14"/>
      <c r="J317" s="14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</row>
    <row r="318" spans="1:64" ht="15">
      <c r="A318" s="11"/>
      <c r="B318" s="12"/>
      <c r="C318" s="13"/>
      <c r="D318" s="13"/>
      <c r="E318" s="13"/>
      <c r="F318" s="13"/>
      <c r="G318" s="130"/>
      <c r="H318" s="14"/>
      <c r="I318" s="14"/>
      <c r="J318" s="14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</row>
    <row r="319" spans="1:64" ht="15">
      <c r="A319" s="11"/>
      <c r="B319" s="12"/>
      <c r="C319" s="13"/>
      <c r="D319" s="13"/>
      <c r="E319" s="13"/>
      <c r="F319" s="13"/>
      <c r="G319" s="130"/>
      <c r="H319" s="14"/>
      <c r="I319" s="14"/>
      <c r="J319" s="14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</row>
    <row r="320" spans="1:64" ht="15">
      <c r="A320" s="11"/>
      <c r="B320" s="12"/>
      <c r="C320" s="13"/>
      <c r="D320" s="13"/>
      <c r="E320" s="13"/>
      <c r="F320" s="13"/>
      <c r="G320" s="130"/>
      <c r="H320" s="14"/>
      <c r="I320" s="14"/>
      <c r="J320" s="14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</row>
    <row r="321" spans="1:64" ht="15">
      <c r="A321" s="11"/>
      <c r="B321" s="12"/>
      <c r="C321" s="13"/>
      <c r="D321" s="13"/>
      <c r="E321" s="13"/>
      <c r="F321" s="13"/>
      <c r="G321" s="130"/>
      <c r="H321" s="14"/>
      <c r="I321" s="14"/>
      <c r="J321" s="14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</row>
    <row r="322" spans="1:64" ht="15">
      <c r="A322" s="11"/>
      <c r="B322" s="12"/>
      <c r="C322" s="13"/>
      <c r="D322" s="13"/>
      <c r="E322" s="13"/>
      <c r="F322" s="13"/>
      <c r="G322" s="130"/>
      <c r="H322" s="14"/>
      <c r="I322" s="14"/>
      <c r="J322" s="14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</row>
    <row r="323" spans="1:64" ht="15">
      <c r="A323" s="11"/>
      <c r="B323" s="12"/>
      <c r="C323" s="13"/>
      <c r="D323" s="13"/>
      <c r="E323" s="13"/>
      <c r="F323" s="13"/>
      <c r="G323" s="130"/>
      <c r="H323" s="14"/>
      <c r="I323" s="14"/>
      <c r="J323" s="14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</row>
    <row r="324" spans="1:64" ht="15">
      <c r="A324" s="11"/>
      <c r="B324" s="12"/>
      <c r="C324" s="13"/>
      <c r="D324" s="13"/>
      <c r="E324" s="13"/>
      <c r="F324" s="13"/>
      <c r="G324" s="130"/>
      <c r="H324" s="14"/>
      <c r="I324" s="14"/>
      <c r="J324" s="14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</row>
    <row r="325" spans="1:64" ht="15">
      <c r="A325" s="11"/>
      <c r="B325" s="12"/>
      <c r="C325" s="13"/>
      <c r="D325" s="13"/>
      <c r="E325" s="13"/>
      <c r="F325" s="13"/>
      <c r="G325" s="130"/>
      <c r="H325" s="14"/>
      <c r="I325" s="14"/>
      <c r="J325" s="14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</row>
    <row r="326" spans="1:64" ht="15">
      <c r="A326" s="11"/>
      <c r="B326" s="12"/>
      <c r="C326" s="13"/>
      <c r="D326" s="13"/>
      <c r="E326" s="13"/>
      <c r="F326" s="13"/>
      <c r="G326" s="130"/>
      <c r="H326" s="14"/>
      <c r="I326" s="14"/>
      <c r="J326" s="14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</row>
    <row r="327" spans="1:64" ht="15">
      <c r="A327" s="11"/>
      <c r="B327" s="12"/>
      <c r="C327" s="13"/>
      <c r="D327" s="13"/>
      <c r="E327" s="13"/>
      <c r="F327" s="13"/>
      <c r="G327" s="130"/>
      <c r="H327" s="14"/>
      <c r="I327" s="14"/>
      <c r="J327" s="14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</row>
    <row r="328" spans="1:64" ht="15">
      <c r="A328" s="11"/>
      <c r="B328" s="12"/>
      <c r="C328" s="13"/>
      <c r="D328" s="13"/>
      <c r="E328" s="13"/>
      <c r="F328" s="13"/>
      <c r="G328" s="130"/>
      <c r="H328" s="14"/>
      <c r="I328" s="14"/>
      <c r="J328" s="14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</row>
    <row r="329" spans="1:64" ht="15">
      <c r="A329" s="11"/>
      <c r="B329" s="12"/>
      <c r="C329" s="13"/>
      <c r="D329" s="13"/>
      <c r="E329" s="13"/>
      <c r="F329" s="13"/>
      <c r="G329" s="130"/>
      <c r="H329" s="14"/>
      <c r="I329" s="14"/>
      <c r="J329" s="14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</row>
    <row r="330" spans="1:64" ht="15">
      <c r="A330" s="11"/>
      <c r="B330" s="12"/>
      <c r="C330" s="13"/>
      <c r="D330" s="13"/>
      <c r="E330" s="13"/>
      <c r="F330" s="13"/>
      <c r="G330" s="130"/>
      <c r="H330" s="14"/>
      <c r="I330" s="14"/>
      <c r="J330" s="14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</row>
    <row r="331" spans="1:64" ht="15">
      <c r="A331" s="11"/>
      <c r="B331" s="12"/>
      <c r="C331" s="13"/>
      <c r="D331" s="13"/>
      <c r="E331" s="13"/>
      <c r="F331" s="13"/>
      <c r="G331" s="130"/>
      <c r="H331" s="14"/>
      <c r="I331" s="14"/>
      <c r="J331" s="14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</row>
    <row r="332" spans="1:64" ht="15">
      <c r="A332" s="11"/>
      <c r="B332" s="12"/>
      <c r="C332" s="13"/>
      <c r="D332" s="13"/>
      <c r="E332" s="13"/>
      <c r="F332" s="13"/>
      <c r="G332" s="130"/>
      <c r="H332" s="14"/>
      <c r="I332" s="14"/>
      <c r="J332" s="14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</row>
    <row r="333" spans="1:64" ht="15">
      <c r="A333" s="11"/>
      <c r="B333" s="12"/>
      <c r="C333" s="13"/>
      <c r="D333" s="13"/>
      <c r="E333" s="13"/>
      <c r="F333" s="13"/>
      <c r="G333" s="130"/>
      <c r="H333" s="14"/>
      <c r="I333" s="14"/>
      <c r="J333" s="14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</row>
    <row r="334" spans="1:64" ht="15">
      <c r="A334" s="11"/>
      <c r="B334" s="12"/>
      <c r="C334" s="13"/>
      <c r="D334" s="13"/>
      <c r="E334" s="13"/>
      <c r="F334" s="13"/>
      <c r="G334" s="130"/>
      <c r="H334" s="14"/>
      <c r="I334" s="14"/>
      <c r="J334" s="14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</row>
    <row r="335" spans="1:64" ht="15">
      <c r="A335" s="11"/>
      <c r="B335" s="12"/>
      <c r="C335" s="13"/>
      <c r="D335" s="13"/>
      <c r="E335" s="13"/>
      <c r="F335" s="13"/>
      <c r="G335" s="130"/>
      <c r="H335" s="14"/>
      <c r="I335" s="14"/>
      <c r="J335" s="14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</row>
    <row r="336" spans="1:64" ht="15">
      <c r="A336" s="11"/>
      <c r="B336" s="12"/>
      <c r="C336" s="13"/>
      <c r="D336" s="13"/>
      <c r="E336" s="13"/>
      <c r="F336" s="13"/>
      <c r="G336" s="130"/>
      <c r="H336" s="14"/>
      <c r="I336" s="14"/>
      <c r="J336" s="14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</row>
    <row r="337" spans="1:64" ht="15">
      <c r="A337" s="11"/>
      <c r="B337" s="12"/>
      <c r="C337" s="13"/>
      <c r="D337" s="13"/>
      <c r="E337" s="13"/>
      <c r="F337" s="13"/>
      <c r="G337" s="130"/>
      <c r="H337" s="14"/>
      <c r="I337" s="14"/>
      <c r="J337" s="14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</row>
    <row r="338" spans="1:64" ht="15">
      <c r="A338" s="11"/>
      <c r="B338" s="12"/>
      <c r="C338" s="13"/>
      <c r="D338" s="13"/>
      <c r="E338" s="13"/>
      <c r="F338" s="13"/>
      <c r="G338" s="130"/>
      <c r="H338" s="14"/>
      <c r="I338" s="14"/>
      <c r="J338" s="14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</row>
    <row r="339" spans="1:64" ht="15">
      <c r="A339" s="11"/>
      <c r="B339" s="12"/>
      <c r="C339" s="13"/>
      <c r="D339" s="13"/>
      <c r="E339" s="13"/>
      <c r="F339" s="13"/>
      <c r="G339" s="130"/>
      <c r="H339" s="14"/>
      <c r="I339" s="14"/>
      <c r="J339" s="14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</row>
    <row r="340" spans="1:64" ht="15">
      <c r="A340" s="11"/>
      <c r="B340" s="12"/>
      <c r="C340" s="13"/>
      <c r="D340" s="13"/>
      <c r="E340" s="13"/>
      <c r="F340" s="13"/>
      <c r="G340" s="130"/>
      <c r="H340" s="14"/>
      <c r="I340" s="14"/>
      <c r="J340" s="14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</row>
    <row r="341" spans="1:64" ht="15">
      <c r="A341" s="11"/>
      <c r="B341" s="12"/>
      <c r="C341" s="13"/>
      <c r="D341" s="13"/>
      <c r="E341" s="13"/>
      <c r="F341" s="13"/>
      <c r="G341" s="130"/>
      <c r="H341" s="14"/>
      <c r="I341" s="14"/>
      <c r="J341" s="14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</row>
    <row r="342" spans="1:64" ht="15">
      <c r="A342" s="11"/>
      <c r="B342" s="12"/>
      <c r="C342" s="13"/>
      <c r="D342" s="13"/>
      <c r="E342" s="13"/>
      <c r="F342" s="13"/>
      <c r="G342" s="130"/>
      <c r="H342" s="14"/>
      <c r="I342" s="14"/>
      <c r="J342" s="14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</row>
    <row r="343" spans="1:64" ht="15">
      <c r="A343" s="11"/>
      <c r="B343" s="12"/>
      <c r="C343" s="13"/>
      <c r="D343" s="13"/>
      <c r="E343" s="13"/>
      <c r="F343" s="13"/>
      <c r="G343" s="130"/>
      <c r="H343" s="14"/>
      <c r="I343" s="14"/>
      <c r="J343" s="14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</row>
    <row r="344" spans="1:64" ht="15">
      <c r="A344" s="11"/>
      <c r="B344" s="12"/>
      <c r="C344" s="13"/>
      <c r="D344" s="13"/>
      <c r="E344" s="13"/>
      <c r="F344" s="13"/>
      <c r="G344" s="130"/>
      <c r="H344" s="14"/>
      <c r="I344" s="14"/>
      <c r="J344" s="14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</row>
    <row r="345" spans="1:64" ht="15">
      <c r="A345" s="11"/>
      <c r="B345" s="12"/>
      <c r="C345" s="13"/>
      <c r="D345" s="13"/>
      <c r="E345" s="13"/>
      <c r="F345" s="13"/>
      <c r="G345" s="130"/>
      <c r="H345" s="14"/>
      <c r="I345" s="14"/>
      <c r="J345" s="14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</row>
    <row r="346" spans="1:64" ht="15">
      <c r="A346" s="11"/>
      <c r="B346" s="12"/>
      <c r="C346" s="13"/>
      <c r="D346" s="13"/>
      <c r="E346" s="13"/>
      <c r="F346" s="13"/>
      <c r="G346" s="130"/>
      <c r="H346" s="14"/>
      <c r="I346" s="14"/>
      <c r="J346" s="14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</row>
    <row r="347" spans="1:64" ht="15">
      <c r="A347" s="11"/>
      <c r="B347" s="12"/>
      <c r="C347" s="13"/>
      <c r="D347" s="13"/>
      <c r="E347" s="13"/>
      <c r="F347" s="13"/>
      <c r="G347" s="130"/>
      <c r="H347" s="14"/>
      <c r="I347" s="14"/>
      <c r="J347" s="14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</row>
    <row r="348" spans="1:64" ht="15">
      <c r="A348" s="11"/>
      <c r="B348" s="12"/>
      <c r="C348" s="13"/>
      <c r="D348" s="13"/>
      <c r="E348" s="13"/>
      <c r="F348" s="13"/>
      <c r="G348" s="130"/>
      <c r="H348" s="14"/>
      <c r="I348" s="14"/>
      <c r="J348" s="14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</row>
    <row r="349" spans="1:64" ht="15">
      <c r="A349" s="11"/>
      <c r="B349" s="12"/>
      <c r="C349" s="13"/>
      <c r="D349" s="13"/>
      <c r="E349" s="13"/>
      <c r="F349" s="13"/>
      <c r="G349" s="130"/>
      <c r="H349" s="14"/>
      <c r="I349" s="14"/>
      <c r="J349" s="14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</row>
    <row r="350" spans="1:64" ht="15">
      <c r="A350" s="11"/>
      <c r="B350" s="12"/>
      <c r="C350" s="13"/>
      <c r="D350" s="13"/>
      <c r="E350" s="13"/>
      <c r="F350" s="13"/>
      <c r="G350" s="130"/>
      <c r="H350" s="14"/>
      <c r="I350" s="14"/>
      <c r="J350" s="14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</row>
    <row r="351" spans="1:64" ht="15">
      <c r="A351" s="11"/>
      <c r="B351" s="12"/>
      <c r="C351" s="13"/>
      <c r="D351" s="13"/>
      <c r="E351" s="13"/>
      <c r="F351" s="13"/>
      <c r="G351" s="130"/>
      <c r="H351" s="14"/>
      <c r="I351" s="14"/>
      <c r="J351" s="14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</row>
    <row r="352" spans="1:64" ht="15">
      <c r="A352" s="11"/>
      <c r="B352" s="12"/>
      <c r="C352" s="13"/>
      <c r="D352" s="13"/>
      <c r="E352" s="13"/>
      <c r="F352" s="13"/>
      <c r="G352" s="130"/>
      <c r="H352" s="14"/>
      <c r="I352" s="14"/>
      <c r="J352" s="14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</row>
    <row r="353" spans="1:64" ht="15">
      <c r="A353" s="11"/>
      <c r="B353" s="12"/>
      <c r="C353" s="13"/>
      <c r="D353" s="13"/>
      <c r="E353" s="13"/>
      <c r="F353" s="13"/>
      <c r="G353" s="130"/>
      <c r="H353" s="14"/>
      <c r="I353" s="14"/>
      <c r="J353" s="14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</row>
    <row r="354" spans="1:64" ht="15">
      <c r="A354" s="11"/>
      <c r="B354" s="12"/>
      <c r="C354" s="13"/>
      <c r="D354" s="13"/>
      <c r="E354" s="13"/>
      <c r="F354" s="13"/>
      <c r="G354" s="130"/>
      <c r="H354" s="14"/>
      <c r="I354" s="14"/>
      <c r="J354" s="14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</row>
    <row r="355" spans="1:64" ht="15">
      <c r="A355" s="11"/>
      <c r="B355" s="12"/>
      <c r="C355" s="13"/>
      <c r="D355" s="13"/>
      <c r="E355" s="13"/>
      <c r="F355" s="13"/>
      <c r="G355" s="130"/>
      <c r="H355" s="14"/>
      <c r="I355" s="14"/>
      <c r="J355" s="14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</row>
    <row r="356" spans="1:64" ht="15">
      <c r="A356" s="11"/>
      <c r="B356" s="12"/>
      <c r="C356" s="13"/>
      <c r="D356" s="13"/>
      <c r="E356" s="13"/>
      <c r="F356" s="13"/>
      <c r="G356" s="130"/>
      <c r="H356" s="14"/>
      <c r="I356" s="14"/>
      <c r="J356" s="14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</row>
    <row r="357" spans="1:64" ht="15">
      <c r="A357" s="11"/>
      <c r="B357" s="12"/>
      <c r="C357" s="13"/>
      <c r="D357" s="13"/>
      <c r="E357" s="13"/>
      <c r="F357" s="13"/>
      <c r="G357" s="130"/>
      <c r="H357" s="14"/>
      <c r="I357" s="14"/>
      <c r="J357" s="14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</row>
    <row r="358" spans="1:64" ht="15">
      <c r="A358" s="11"/>
      <c r="B358" s="12"/>
      <c r="C358" s="13"/>
      <c r="D358" s="13"/>
      <c r="E358" s="13"/>
      <c r="F358" s="13"/>
      <c r="G358" s="130"/>
      <c r="H358" s="14"/>
      <c r="I358" s="14"/>
      <c r="J358" s="14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</row>
    <row r="359" spans="1:64" ht="15">
      <c r="A359" s="11"/>
      <c r="B359" s="12"/>
      <c r="C359" s="13"/>
      <c r="D359" s="13"/>
      <c r="E359" s="13"/>
      <c r="F359" s="13"/>
      <c r="G359" s="130"/>
      <c r="H359" s="14"/>
      <c r="I359" s="14"/>
      <c r="J359" s="14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</row>
    <row r="360" spans="1:64" ht="15">
      <c r="A360" s="11"/>
      <c r="B360" s="12"/>
      <c r="C360" s="13"/>
      <c r="D360" s="13"/>
      <c r="E360" s="13"/>
      <c r="F360" s="13"/>
      <c r="G360" s="130"/>
      <c r="H360" s="14"/>
      <c r="I360" s="14"/>
      <c r="J360" s="14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</row>
    <row r="361" spans="1:64" ht="15">
      <c r="A361" s="11"/>
      <c r="B361" s="12"/>
      <c r="C361" s="13"/>
      <c r="D361" s="13"/>
      <c r="E361" s="13"/>
      <c r="F361" s="13"/>
      <c r="G361" s="130"/>
      <c r="H361" s="14"/>
      <c r="I361" s="14"/>
      <c r="J361" s="14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</row>
    <row r="362" spans="1:64" ht="15">
      <c r="A362" s="11"/>
      <c r="B362" s="12"/>
      <c r="C362" s="13"/>
      <c r="D362" s="13"/>
      <c r="E362" s="13"/>
      <c r="F362" s="13"/>
      <c r="G362" s="130"/>
      <c r="H362" s="14"/>
      <c r="I362" s="14"/>
      <c r="J362" s="14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</row>
    <row r="363" spans="1:64" ht="15">
      <c r="A363" s="11"/>
      <c r="B363" s="12"/>
      <c r="C363" s="13"/>
      <c r="D363" s="13"/>
      <c r="E363" s="13"/>
      <c r="F363" s="13"/>
      <c r="G363" s="130"/>
      <c r="H363" s="14"/>
      <c r="I363" s="14"/>
      <c r="J363" s="14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</row>
    <row r="364" spans="1:64" ht="15">
      <c r="A364" s="11"/>
      <c r="B364" s="12"/>
      <c r="C364" s="13"/>
      <c r="D364" s="13"/>
      <c r="E364" s="13"/>
      <c r="F364" s="13"/>
      <c r="G364" s="130"/>
      <c r="H364" s="14"/>
      <c r="I364" s="14"/>
      <c r="J364" s="14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</row>
    <row r="365" spans="1:64" ht="15">
      <c r="A365" s="11"/>
      <c r="B365" s="12"/>
      <c r="C365" s="13"/>
      <c r="D365" s="13"/>
      <c r="E365" s="13"/>
      <c r="F365" s="13"/>
      <c r="G365" s="130"/>
      <c r="H365" s="14"/>
      <c r="I365" s="14"/>
      <c r="J365" s="14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</row>
    <row r="366" spans="1:64" ht="15">
      <c r="A366" s="11"/>
      <c r="B366" s="12"/>
      <c r="C366" s="13"/>
      <c r="D366" s="13"/>
      <c r="E366" s="13"/>
      <c r="F366" s="13"/>
      <c r="G366" s="130"/>
      <c r="H366" s="14"/>
      <c r="I366" s="14"/>
      <c r="J366" s="14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</row>
    <row r="367" spans="1:64" ht="15">
      <c r="A367" s="11"/>
      <c r="B367" s="12"/>
      <c r="C367" s="13"/>
      <c r="D367" s="13"/>
      <c r="E367" s="13"/>
      <c r="F367" s="13"/>
      <c r="G367" s="130"/>
      <c r="H367" s="14"/>
      <c r="I367" s="14"/>
      <c r="J367" s="14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</row>
    <row r="368" spans="1:64" ht="15">
      <c r="A368" s="11"/>
      <c r="B368" s="12"/>
      <c r="C368" s="13"/>
      <c r="D368" s="13"/>
      <c r="E368" s="13"/>
      <c r="F368" s="13"/>
      <c r="G368" s="130"/>
      <c r="H368" s="14"/>
      <c r="I368" s="14"/>
      <c r="J368" s="14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</row>
    <row r="369" spans="1:64" ht="15">
      <c r="A369" s="11"/>
      <c r="B369" s="12"/>
      <c r="C369" s="13"/>
      <c r="D369" s="13"/>
      <c r="E369" s="13"/>
      <c r="F369" s="13"/>
      <c r="G369" s="130"/>
      <c r="H369" s="14"/>
      <c r="I369" s="14"/>
      <c r="J369" s="14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</row>
    <row r="370" spans="1:64" ht="15">
      <c r="A370" s="11"/>
      <c r="B370" s="12"/>
      <c r="C370" s="13"/>
      <c r="D370" s="13"/>
      <c r="E370" s="13"/>
      <c r="F370" s="13"/>
      <c r="G370" s="130"/>
      <c r="H370" s="14"/>
      <c r="I370" s="14"/>
      <c r="J370" s="14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</row>
    <row r="371" spans="1:64" ht="15">
      <c r="A371" s="11"/>
      <c r="B371" s="12"/>
      <c r="C371" s="13"/>
      <c r="D371" s="13"/>
      <c r="E371" s="13"/>
      <c r="F371" s="13"/>
      <c r="G371" s="130"/>
      <c r="H371" s="14"/>
      <c r="I371" s="14"/>
      <c r="J371" s="14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</row>
    <row r="372" spans="1:64" ht="15">
      <c r="A372" s="11"/>
      <c r="B372" s="12"/>
      <c r="C372" s="13"/>
      <c r="D372" s="13"/>
      <c r="E372" s="13"/>
      <c r="F372" s="13"/>
      <c r="G372" s="130"/>
      <c r="H372" s="14"/>
      <c r="I372" s="14"/>
      <c r="J372" s="14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</row>
    <row r="373" spans="1:64" ht="15">
      <c r="A373" s="11"/>
      <c r="B373" s="12"/>
      <c r="C373" s="13"/>
      <c r="D373" s="13"/>
      <c r="E373" s="13"/>
      <c r="F373" s="13"/>
      <c r="G373" s="130"/>
      <c r="H373" s="14"/>
      <c r="I373" s="14"/>
      <c r="J373" s="14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</row>
    <row r="374" spans="1:64" ht="15">
      <c r="A374" s="11"/>
      <c r="B374" s="12"/>
      <c r="C374" s="13"/>
      <c r="D374" s="13"/>
      <c r="E374" s="13"/>
      <c r="F374" s="13"/>
      <c r="G374" s="130"/>
      <c r="H374" s="14"/>
      <c r="I374" s="14"/>
      <c r="J374" s="14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</row>
    <row r="375" spans="1:64" ht="15">
      <c r="A375" s="11"/>
      <c r="B375" s="12"/>
      <c r="C375" s="13"/>
      <c r="D375" s="13"/>
      <c r="E375" s="13"/>
      <c r="F375" s="13"/>
      <c r="G375" s="130"/>
      <c r="H375" s="14"/>
      <c r="I375" s="14"/>
      <c r="J375" s="14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</row>
    <row r="376" spans="1:64" ht="15">
      <c r="A376" s="11"/>
      <c r="B376" s="12"/>
      <c r="C376" s="13"/>
      <c r="D376" s="13"/>
      <c r="E376" s="13"/>
      <c r="F376" s="13"/>
      <c r="G376" s="130"/>
      <c r="H376" s="14"/>
      <c r="I376" s="14"/>
      <c r="J376" s="14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</row>
    <row r="377" spans="1:64" ht="15">
      <c r="A377" s="11"/>
      <c r="B377" s="12"/>
      <c r="C377" s="13"/>
      <c r="D377" s="13"/>
      <c r="E377" s="13"/>
      <c r="F377" s="13"/>
      <c r="G377" s="130"/>
      <c r="H377" s="14"/>
      <c r="I377" s="14"/>
      <c r="J377" s="14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</row>
    <row r="378" spans="1:64" ht="15">
      <c r="A378" s="11"/>
      <c r="B378" s="12"/>
      <c r="C378" s="13"/>
      <c r="D378" s="13"/>
      <c r="E378" s="13"/>
      <c r="F378" s="13"/>
      <c r="G378" s="130"/>
      <c r="H378" s="14"/>
      <c r="I378" s="14"/>
      <c r="J378" s="14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</row>
    <row r="379" spans="1:64" ht="15">
      <c r="A379" s="11"/>
      <c r="B379" s="12"/>
      <c r="C379" s="13"/>
      <c r="D379" s="13"/>
      <c r="E379" s="13"/>
      <c r="F379" s="13"/>
      <c r="G379" s="130"/>
      <c r="H379" s="14"/>
      <c r="I379" s="14"/>
      <c r="J379" s="14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</row>
    <row r="380" spans="1:64" ht="15">
      <c r="A380" s="11"/>
      <c r="B380" s="12"/>
      <c r="C380" s="13"/>
      <c r="D380" s="13"/>
      <c r="E380" s="13"/>
      <c r="F380" s="13"/>
      <c r="G380" s="130"/>
      <c r="H380" s="14"/>
      <c r="I380" s="14"/>
      <c r="J380" s="14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</row>
    <row r="381" spans="1:64" ht="15">
      <c r="A381" s="11"/>
      <c r="B381" s="12"/>
      <c r="C381" s="13"/>
      <c r="D381" s="13"/>
      <c r="E381" s="13"/>
      <c r="F381" s="13"/>
      <c r="G381" s="130"/>
      <c r="H381" s="14"/>
      <c r="I381" s="14"/>
      <c r="J381" s="14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</row>
    <row r="382" spans="1:64" ht="15">
      <c r="A382" s="11"/>
      <c r="B382" s="12"/>
      <c r="C382" s="13"/>
      <c r="D382" s="13"/>
      <c r="E382" s="13"/>
      <c r="F382" s="13"/>
      <c r="G382" s="130"/>
      <c r="H382" s="14"/>
      <c r="I382" s="14"/>
      <c r="J382" s="14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</row>
    <row r="383" spans="1:64" ht="15">
      <c r="A383" s="11"/>
      <c r="B383" s="12"/>
      <c r="C383" s="13"/>
      <c r="D383" s="13"/>
      <c r="E383" s="13"/>
      <c r="F383" s="13"/>
      <c r="G383" s="130"/>
      <c r="H383" s="14"/>
      <c r="I383" s="14"/>
      <c r="J383" s="14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</row>
    <row r="384" spans="1:64" ht="15">
      <c r="A384" s="11"/>
      <c r="B384" s="12"/>
      <c r="C384" s="13"/>
      <c r="D384" s="13"/>
      <c r="E384" s="13"/>
      <c r="F384" s="13"/>
      <c r="G384" s="130"/>
      <c r="H384" s="14"/>
      <c r="I384" s="14"/>
      <c r="J384" s="14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</row>
    <row r="385" spans="1:64" ht="15">
      <c r="A385" s="11"/>
      <c r="B385" s="12"/>
      <c r="C385" s="13"/>
      <c r="D385" s="13"/>
      <c r="E385" s="13"/>
      <c r="F385" s="13"/>
      <c r="G385" s="130"/>
      <c r="H385" s="14"/>
      <c r="I385" s="14"/>
      <c r="J385" s="14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</row>
    <row r="386" spans="1:64" ht="15">
      <c r="A386" s="11"/>
      <c r="B386" s="12"/>
      <c r="C386" s="13"/>
      <c r="D386" s="13"/>
      <c r="E386" s="13"/>
      <c r="F386" s="13"/>
      <c r="G386" s="130"/>
      <c r="H386" s="14"/>
      <c r="I386" s="14"/>
      <c r="J386" s="14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</row>
    <row r="387" spans="1:64" ht="15">
      <c r="A387" s="11"/>
      <c r="B387" s="12"/>
      <c r="C387" s="13"/>
      <c r="D387" s="13"/>
      <c r="E387" s="13"/>
      <c r="F387" s="13"/>
      <c r="G387" s="130"/>
      <c r="H387" s="14"/>
      <c r="I387" s="14"/>
      <c r="J387" s="14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</row>
    <row r="388" spans="1:64" ht="15">
      <c r="A388" s="11"/>
      <c r="B388" s="12"/>
      <c r="C388" s="13"/>
      <c r="D388" s="13"/>
      <c r="E388" s="13"/>
      <c r="F388" s="13"/>
      <c r="G388" s="130"/>
      <c r="H388" s="14"/>
      <c r="I388" s="14"/>
      <c r="J388" s="14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</row>
    <row r="389" spans="1:64" ht="15">
      <c r="A389" s="11"/>
      <c r="B389" s="12"/>
      <c r="C389" s="13"/>
      <c r="D389" s="13"/>
      <c r="E389" s="13"/>
      <c r="F389" s="13"/>
      <c r="G389" s="130"/>
      <c r="H389" s="14"/>
      <c r="I389" s="14"/>
      <c r="J389" s="14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</row>
    <row r="390" spans="1:64" ht="15">
      <c r="A390" s="11"/>
      <c r="B390" s="12"/>
      <c r="C390" s="13"/>
      <c r="D390" s="13"/>
      <c r="E390" s="13"/>
      <c r="F390" s="13"/>
      <c r="G390" s="130"/>
      <c r="H390" s="14"/>
      <c r="I390" s="14"/>
      <c r="J390" s="14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</row>
    <row r="391" spans="1:64" ht="15">
      <c r="A391" s="11"/>
      <c r="B391" s="12"/>
      <c r="C391" s="13"/>
      <c r="D391" s="13"/>
      <c r="E391" s="13"/>
      <c r="F391" s="13"/>
      <c r="G391" s="130"/>
      <c r="H391" s="14"/>
      <c r="I391" s="14"/>
      <c r="J391" s="14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</row>
    <row r="392" spans="1:64" ht="15">
      <c r="A392" s="11"/>
      <c r="B392" s="12"/>
      <c r="C392" s="13"/>
      <c r="D392" s="13"/>
      <c r="E392" s="13"/>
      <c r="F392" s="13"/>
      <c r="G392" s="130"/>
      <c r="H392" s="14"/>
      <c r="I392" s="14"/>
      <c r="J392" s="14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</row>
    <row r="393" spans="1:64" ht="15">
      <c r="A393" s="11"/>
      <c r="B393" s="12"/>
      <c r="C393" s="13"/>
      <c r="D393" s="13"/>
      <c r="E393" s="13"/>
      <c r="F393" s="13"/>
      <c r="G393" s="130"/>
      <c r="H393" s="14"/>
      <c r="I393" s="14"/>
      <c r="J393" s="14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</row>
    <row r="394" spans="1:64" ht="15">
      <c r="A394" s="11"/>
      <c r="B394" s="12"/>
      <c r="C394" s="13"/>
      <c r="D394" s="13"/>
      <c r="E394" s="13"/>
      <c r="F394" s="13"/>
      <c r="G394" s="130"/>
      <c r="H394" s="14"/>
      <c r="I394" s="14"/>
      <c r="J394" s="14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</row>
    <row r="395" spans="1:64" ht="15">
      <c r="A395" s="11"/>
      <c r="B395" s="12"/>
      <c r="C395" s="13"/>
      <c r="D395" s="13"/>
      <c r="E395" s="13"/>
      <c r="F395" s="13"/>
      <c r="G395" s="130"/>
      <c r="H395" s="14"/>
      <c r="I395" s="14"/>
      <c r="J395" s="14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</row>
    <row r="396" spans="1:64" ht="15">
      <c r="A396" s="11"/>
      <c r="B396" s="12"/>
      <c r="C396" s="13"/>
      <c r="D396" s="13"/>
      <c r="E396" s="13"/>
      <c r="F396" s="13"/>
      <c r="G396" s="130"/>
      <c r="H396" s="14"/>
      <c r="I396" s="14"/>
      <c r="J396" s="14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</row>
    <row r="397" spans="1:64" ht="15">
      <c r="A397" s="11"/>
      <c r="B397" s="12"/>
      <c r="C397" s="13"/>
      <c r="D397" s="13"/>
      <c r="E397" s="13"/>
      <c r="F397" s="13"/>
      <c r="G397" s="130"/>
      <c r="H397" s="14"/>
      <c r="I397" s="14"/>
      <c r="J397" s="14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</row>
    <row r="398" spans="1:64" ht="15">
      <c r="A398" s="11"/>
      <c r="B398" s="12"/>
      <c r="C398" s="13"/>
      <c r="D398" s="13"/>
      <c r="E398" s="13"/>
      <c r="F398" s="13"/>
      <c r="G398" s="130"/>
      <c r="H398" s="14"/>
      <c r="I398" s="14"/>
      <c r="J398" s="14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</row>
    <row r="399" spans="1:64" ht="15">
      <c r="A399" s="11"/>
      <c r="B399" s="12"/>
      <c r="C399" s="13"/>
      <c r="D399" s="13"/>
      <c r="E399" s="13"/>
      <c r="F399" s="13"/>
      <c r="G399" s="130"/>
      <c r="H399" s="14"/>
      <c r="I399" s="14"/>
      <c r="J399" s="14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</row>
    <row r="400" spans="1:64" ht="15">
      <c r="A400" s="11"/>
      <c r="B400" s="12"/>
      <c r="C400" s="13"/>
      <c r="D400" s="13"/>
      <c r="E400" s="13"/>
      <c r="F400" s="13"/>
      <c r="G400" s="130"/>
      <c r="H400" s="14"/>
      <c r="I400" s="14"/>
      <c r="J400" s="14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</row>
    <row r="401" spans="1:64" ht="15">
      <c r="A401" s="11"/>
      <c r="B401" s="12"/>
      <c r="C401" s="13"/>
      <c r="D401" s="13"/>
      <c r="E401" s="13"/>
      <c r="F401" s="13"/>
      <c r="G401" s="130"/>
      <c r="H401" s="14"/>
      <c r="I401" s="14"/>
      <c r="J401" s="14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</row>
    <row r="402" spans="1:64" ht="15">
      <c r="A402" s="11"/>
      <c r="B402" s="12"/>
      <c r="C402" s="13"/>
      <c r="D402" s="13"/>
      <c r="E402" s="13"/>
      <c r="F402" s="13"/>
      <c r="G402" s="130"/>
      <c r="H402" s="14"/>
      <c r="I402" s="14"/>
      <c r="J402" s="14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</row>
    <row r="403" spans="1:64" ht="15">
      <c r="A403" s="11"/>
      <c r="B403" s="12"/>
      <c r="C403" s="13"/>
      <c r="D403" s="13"/>
      <c r="E403" s="13"/>
      <c r="F403" s="13"/>
      <c r="G403" s="130"/>
      <c r="H403" s="14"/>
      <c r="I403" s="14"/>
      <c r="J403" s="14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</row>
    <row r="404" spans="1:64" ht="15">
      <c r="A404" s="11"/>
      <c r="B404" s="12"/>
      <c r="C404" s="13"/>
      <c r="D404" s="13"/>
      <c r="E404" s="13"/>
      <c r="F404" s="13"/>
      <c r="G404" s="130"/>
      <c r="H404" s="14"/>
      <c r="I404" s="14"/>
      <c r="J404" s="14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</row>
    <row r="405" spans="1:64" ht="15">
      <c r="A405" s="11"/>
      <c r="B405" s="12"/>
      <c r="C405" s="13"/>
      <c r="D405" s="13"/>
      <c r="E405" s="13"/>
      <c r="F405" s="13"/>
      <c r="G405" s="130"/>
      <c r="H405" s="14"/>
      <c r="I405" s="14"/>
      <c r="J405" s="14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</row>
    <row r="406" spans="1:64" ht="15">
      <c r="A406" s="11"/>
      <c r="B406" s="12"/>
      <c r="C406" s="13"/>
      <c r="D406" s="13"/>
      <c r="E406" s="13"/>
      <c r="F406" s="13"/>
      <c r="G406" s="130"/>
      <c r="H406" s="14"/>
      <c r="I406" s="14"/>
      <c r="J406" s="14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</row>
    <row r="407" spans="1:64" ht="15">
      <c r="A407" s="11"/>
      <c r="B407" s="12"/>
      <c r="C407" s="13"/>
      <c r="D407" s="13"/>
      <c r="E407" s="13"/>
      <c r="F407" s="13"/>
      <c r="G407" s="130"/>
      <c r="H407" s="14"/>
      <c r="I407" s="14"/>
      <c r="J407" s="14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</row>
    <row r="408" spans="1:64" ht="15">
      <c r="A408" s="11"/>
      <c r="B408" s="12"/>
      <c r="C408" s="13"/>
      <c r="D408" s="13"/>
      <c r="E408" s="13"/>
      <c r="F408" s="13"/>
      <c r="G408" s="130"/>
      <c r="H408" s="14"/>
      <c r="I408" s="14"/>
      <c r="J408" s="14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</row>
    <row r="409" spans="1:64" ht="15">
      <c r="A409" s="11"/>
      <c r="B409" s="12"/>
      <c r="C409" s="13"/>
      <c r="D409" s="13"/>
      <c r="E409" s="13"/>
      <c r="F409" s="13"/>
      <c r="G409" s="130"/>
      <c r="H409" s="14"/>
      <c r="I409" s="14"/>
      <c r="J409" s="14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</row>
    <row r="410" spans="1:64" ht="15">
      <c r="A410" s="11"/>
      <c r="B410" s="12"/>
      <c r="C410" s="13"/>
      <c r="D410" s="13"/>
      <c r="E410" s="13"/>
      <c r="F410" s="13"/>
      <c r="G410" s="130"/>
      <c r="H410" s="14"/>
      <c r="I410" s="14"/>
      <c r="J410" s="14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</row>
    <row r="411" spans="1:64" ht="15">
      <c r="A411" s="11"/>
      <c r="B411" s="12"/>
      <c r="C411" s="13"/>
      <c r="D411" s="13"/>
      <c r="E411" s="13"/>
      <c r="F411" s="13"/>
      <c r="G411" s="130"/>
      <c r="H411" s="14"/>
      <c r="I411" s="14"/>
      <c r="J411" s="14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</row>
    <row r="412" spans="1:64" ht="15">
      <c r="A412" s="11"/>
      <c r="B412" s="12"/>
      <c r="C412" s="13"/>
      <c r="D412" s="13"/>
      <c r="E412" s="13"/>
      <c r="F412" s="13"/>
      <c r="G412" s="130"/>
      <c r="H412" s="14"/>
      <c r="I412" s="14"/>
      <c r="J412" s="14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</row>
    <row r="413" spans="1:64" ht="15">
      <c r="A413" s="11"/>
      <c r="B413" s="12"/>
      <c r="C413" s="13"/>
      <c r="D413" s="13"/>
      <c r="E413" s="13"/>
      <c r="F413" s="13"/>
      <c r="G413" s="130"/>
      <c r="H413" s="14"/>
      <c r="I413" s="14"/>
      <c r="J413" s="14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</row>
    <row r="414" spans="1:64" ht="15">
      <c r="A414" s="11"/>
      <c r="B414" s="12"/>
      <c r="C414" s="13"/>
      <c r="D414" s="13"/>
      <c r="E414" s="13"/>
      <c r="F414" s="13"/>
      <c r="G414" s="130"/>
      <c r="H414" s="14"/>
      <c r="I414" s="14"/>
      <c r="J414" s="14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</row>
    <row r="415" spans="1:64" ht="15">
      <c r="A415" s="11"/>
      <c r="B415" s="12"/>
      <c r="C415" s="13"/>
      <c r="D415" s="13"/>
      <c r="E415" s="13"/>
      <c r="F415" s="13"/>
      <c r="G415" s="130"/>
      <c r="H415" s="14"/>
      <c r="I415" s="14"/>
      <c r="J415" s="14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</row>
    <row r="416" spans="1:64" ht="15">
      <c r="A416" s="11"/>
      <c r="B416" s="12"/>
      <c r="C416" s="13"/>
      <c r="D416" s="13"/>
      <c r="E416" s="13"/>
      <c r="F416" s="13"/>
      <c r="G416" s="130"/>
      <c r="H416" s="14"/>
      <c r="I416" s="14"/>
      <c r="J416" s="14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</row>
    <row r="417" spans="1:64" ht="15">
      <c r="A417" s="11"/>
      <c r="B417" s="12"/>
      <c r="C417" s="13"/>
      <c r="D417" s="13"/>
      <c r="E417" s="13"/>
      <c r="F417" s="13"/>
      <c r="G417" s="130"/>
      <c r="H417" s="14"/>
      <c r="I417" s="14"/>
      <c r="J417" s="14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</row>
    <row r="418" spans="1:64" ht="15">
      <c r="A418" s="11"/>
      <c r="B418" s="12"/>
      <c r="C418" s="13"/>
      <c r="D418" s="13"/>
      <c r="E418" s="13"/>
      <c r="F418" s="13"/>
      <c r="G418" s="130"/>
      <c r="H418" s="14"/>
      <c r="I418" s="14"/>
      <c r="J418" s="14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</row>
  </sheetData>
  <mergeCells count="183">
    <mergeCell ref="B130:F130"/>
    <mergeCell ref="B131:F131"/>
    <mergeCell ref="B132:F132"/>
    <mergeCell ref="B134:F134"/>
    <mergeCell ref="B133:F133"/>
    <mergeCell ref="G135:L135"/>
    <mergeCell ref="G134:L134"/>
    <mergeCell ref="G133:L133"/>
    <mergeCell ref="N133:AI133"/>
    <mergeCell ref="N134:AI134"/>
    <mergeCell ref="B140:M140"/>
    <mergeCell ref="S138:Y138"/>
    <mergeCell ref="B135:F135"/>
    <mergeCell ref="G136:L136"/>
    <mergeCell ref="N135:AI135"/>
    <mergeCell ref="N136:AI136"/>
    <mergeCell ref="B129:F129"/>
    <mergeCell ref="G129:L129"/>
    <mergeCell ref="N129:AI129"/>
    <mergeCell ref="G132:L132"/>
    <mergeCell ref="N130:AI130"/>
    <mergeCell ref="N131:AI131"/>
    <mergeCell ref="N132:AI132"/>
    <mergeCell ref="G131:L131"/>
    <mergeCell ref="Y117:AC117"/>
    <mergeCell ref="A115:G115"/>
    <mergeCell ref="A116:G116"/>
    <mergeCell ref="A117:G117"/>
    <mergeCell ref="F4:F9"/>
    <mergeCell ref="K5:M5"/>
    <mergeCell ref="K6:K9"/>
    <mergeCell ref="O7:O9"/>
    <mergeCell ref="A95:BL95"/>
    <mergeCell ref="O117:S117"/>
    <mergeCell ref="BH6:BL6"/>
    <mergeCell ref="X7:X9"/>
    <mergeCell ref="BL7:BL9"/>
    <mergeCell ref="AD6:AH6"/>
    <mergeCell ref="AX7:AX9"/>
    <mergeCell ref="AW7:AW9"/>
    <mergeCell ref="AR7:AR9"/>
    <mergeCell ref="I4:I9"/>
    <mergeCell ref="M6:M9"/>
    <mergeCell ref="AC7:AC9"/>
    <mergeCell ref="BC6:BG6"/>
    <mergeCell ref="AM7:AM9"/>
    <mergeCell ref="AO7:AO9"/>
    <mergeCell ref="P7:P9"/>
    <mergeCell ref="Q7:Q9"/>
    <mergeCell ref="R7:R9"/>
    <mergeCell ref="U7:U9"/>
    <mergeCell ref="AD7:AD9"/>
    <mergeCell ref="AV7:AV9"/>
    <mergeCell ref="AY7:AY9"/>
    <mergeCell ref="AZ7:AZ9"/>
    <mergeCell ref="BA7:BA9"/>
    <mergeCell ref="BJ7:BJ9"/>
    <mergeCell ref="BD7:BD9"/>
    <mergeCell ref="BE7:BE9"/>
    <mergeCell ref="BF7:BF9"/>
    <mergeCell ref="BG7:BG9"/>
    <mergeCell ref="BH7:BH9"/>
    <mergeCell ref="A1:BL1"/>
    <mergeCell ref="B3:B9"/>
    <mergeCell ref="N4:N9"/>
    <mergeCell ref="O3:BL3"/>
    <mergeCell ref="S7:S9"/>
    <mergeCell ref="T7:T9"/>
    <mergeCell ref="Y7:Y9"/>
    <mergeCell ref="BC7:BC9"/>
    <mergeCell ref="AS4:BB4"/>
    <mergeCell ref="BK7:BK9"/>
    <mergeCell ref="BC4:BL4"/>
    <mergeCell ref="AS6:AW6"/>
    <mergeCell ref="AX6:BB6"/>
    <mergeCell ref="Y6:AC6"/>
    <mergeCell ref="AI4:AR4"/>
    <mergeCell ref="AN6:AR6"/>
    <mergeCell ref="AI6:AM6"/>
    <mergeCell ref="AN7:AN9"/>
    <mergeCell ref="AL7:AL9"/>
    <mergeCell ref="AJ7:AJ9"/>
    <mergeCell ref="AK7:AK9"/>
    <mergeCell ref="W7:W9"/>
    <mergeCell ref="Z7:Z9"/>
    <mergeCell ref="AA7:AA9"/>
    <mergeCell ref="AB7:AB9"/>
    <mergeCell ref="C4:C9"/>
    <mergeCell ref="D4:D9"/>
    <mergeCell ref="E4:E9"/>
    <mergeCell ref="A3:A9"/>
    <mergeCell ref="C3:D3"/>
    <mergeCell ref="L6:L9"/>
    <mergeCell ref="H3:H9"/>
    <mergeCell ref="E3:F3"/>
    <mergeCell ref="A50:G50"/>
    <mergeCell ref="O120:S120"/>
    <mergeCell ref="A53:BL53"/>
    <mergeCell ref="A73:G73"/>
    <mergeCell ref="A74:BL74"/>
    <mergeCell ref="BH118:BL118"/>
    <mergeCell ref="O118:S118"/>
    <mergeCell ref="T118:X118"/>
    <mergeCell ref="A51:G51"/>
    <mergeCell ref="A75:BL75"/>
    <mergeCell ref="T117:X117"/>
    <mergeCell ref="BH117:BL117"/>
    <mergeCell ref="A52:BL52"/>
    <mergeCell ref="AI118:AM118"/>
    <mergeCell ref="AS118:AW118"/>
    <mergeCell ref="AX118:BB118"/>
    <mergeCell ref="BC118:BG118"/>
    <mergeCell ref="AD118:AH118"/>
    <mergeCell ref="AI119:AM119"/>
    <mergeCell ref="AN120:AR120"/>
    <mergeCell ref="O119:S119"/>
    <mergeCell ref="T119:X119"/>
    <mergeCell ref="Y119:AC119"/>
    <mergeCell ref="Y118:AC118"/>
    <mergeCell ref="T120:X120"/>
    <mergeCell ref="Y120:AC120"/>
    <mergeCell ref="AD120:AH120"/>
    <mergeCell ref="AI120:AM120"/>
    <mergeCell ref="A26:BL26"/>
    <mergeCell ref="A25:G25"/>
    <mergeCell ref="G3:G9"/>
    <mergeCell ref="BI7:BI9"/>
    <mergeCell ref="V7:V9"/>
    <mergeCell ref="BH120:BL120"/>
    <mergeCell ref="A118:N118"/>
    <mergeCell ref="A119:N119"/>
    <mergeCell ref="A120:N120"/>
    <mergeCell ref="AD119:AH119"/>
    <mergeCell ref="Y4:AH4"/>
    <mergeCell ref="T6:X6"/>
    <mergeCell ref="J4:M4"/>
    <mergeCell ref="O5:BL5"/>
    <mergeCell ref="O4:X4"/>
    <mergeCell ref="AN118:AR118"/>
    <mergeCell ref="AX117:BB117"/>
    <mergeCell ref="BC117:BG117"/>
    <mergeCell ref="BB7:BB9"/>
    <mergeCell ref="A11:BL11"/>
    <mergeCell ref="BC120:BG120"/>
    <mergeCell ref="AN121:AR121"/>
    <mergeCell ref="AS121:AW121"/>
    <mergeCell ref="AX121:BB121"/>
    <mergeCell ref="BC121:BG121"/>
    <mergeCell ref="I3:N3"/>
    <mergeCell ref="AH7:AH9"/>
    <mergeCell ref="AI7:AI9"/>
    <mergeCell ref="O6:S6"/>
    <mergeCell ref="J5:J9"/>
    <mergeCell ref="AN124:BH124"/>
    <mergeCell ref="AN125:BH125"/>
    <mergeCell ref="T125:AH125"/>
    <mergeCell ref="Y121:AC121"/>
    <mergeCell ref="AN119:AR119"/>
    <mergeCell ref="AS119:AW119"/>
    <mergeCell ref="AX119:BB119"/>
    <mergeCell ref="BC119:BG119"/>
    <mergeCell ref="AS120:AW120"/>
    <mergeCell ref="AX120:BB120"/>
    <mergeCell ref="AS117:AW117"/>
    <mergeCell ref="AT7:AT9"/>
    <mergeCell ref="AU7:AU9"/>
    <mergeCell ref="AP7:AP9"/>
    <mergeCell ref="G130:L130"/>
    <mergeCell ref="A121:N121"/>
    <mergeCell ref="O121:S121"/>
    <mergeCell ref="T121:X121"/>
    <mergeCell ref="AD121:AH121"/>
    <mergeCell ref="AI121:AM121"/>
    <mergeCell ref="AE7:AE9"/>
    <mergeCell ref="AF7:AF9"/>
    <mergeCell ref="AQ7:AQ9"/>
    <mergeCell ref="AS7:AS9"/>
    <mergeCell ref="AG7:AG9"/>
    <mergeCell ref="BH121:BL121"/>
    <mergeCell ref="BH119:BL119"/>
    <mergeCell ref="AD117:AH117"/>
    <mergeCell ref="AI117:AM117"/>
    <mergeCell ref="AN117:AR117"/>
  </mergeCells>
  <phoneticPr fontId="12" type="noConversion"/>
  <conditionalFormatting sqref="J12:J25 J54:J73 J76:J94 J96:J117 J27:J51">
    <cfRule type="expression" dxfId="1" priority="1">
      <formula>J12&lt;&gt;K12+L12+M12</formula>
    </cfRule>
  </conditionalFormatting>
  <pageMargins left="0.51181102362204722" right="0.51181102362204722" top="0.55118110236220474" bottom="0.55118110236220474" header="0.31496062992125984" footer="0.31496062992125984"/>
  <pageSetup paperSize="9" scale="42" fitToHeight="0" orientation="landscape" r:id="rId1"/>
  <rowBreaks count="5" manualBreakCount="5">
    <brk id="25" max="33" man="1"/>
    <brk id="51" max="33" man="1"/>
    <brk id="73" max="33" man="1"/>
    <brk id="114" max="33" man="1"/>
    <brk id="145" max="16383" man="1"/>
  </rowBreaks>
  <colBreaks count="1" manualBreakCount="1">
    <brk id="6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M89"/>
  <sheetViews>
    <sheetView tabSelected="1" view="pageBreakPreview" topLeftCell="A25" zoomScale="80" zoomScaleNormal="87" zoomScaleSheetLayoutView="90" workbookViewId="0">
      <selection activeCell="AK54" sqref="AK54"/>
    </sheetView>
  </sheetViews>
  <sheetFormatPr defaultColWidth="8.85546875" defaultRowHeight="15"/>
  <cols>
    <col min="1" max="1" width="7.7109375" style="67" customWidth="1"/>
    <col min="2" max="2" width="43.5703125" style="55" customWidth="1"/>
    <col min="3" max="3" width="6.5703125" style="18" customWidth="1"/>
    <col min="4" max="4" width="6.85546875" style="18" customWidth="1"/>
    <col min="5" max="5" width="4.5703125" style="18" customWidth="1"/>
    <col min="6" max="6" width="4.28515625" style="18" customWidth="1"/>
    <col min="7" max="8" width="6.5703125" style="18" customWidth="1"/>
    <col min="9" max="9" width="5.7109375" style="18" customWidth="1"/>
    <col min="10" max="10" width="6.140625" style="18" customWidth="1"/>
    <col min="11" max="11" width="4.85546875" style="18" customWidth="1"/>
    <col min="12" max="12" width="6.5703125" style="18" customWidth="1"/>
    <col min="13" max="13" width="4.5703125" style="18" customWidth="1"/>
    <col min="14" max="14" width="6.5703125" style="18" customWidth="1"/>
    <col min="15" max="18" width="2.28515625" style="18" hidden="1" customWidth="1"/>
    <col min="19" max="19" width="2.28515625" style="66" hidden="1" customWidth="1"/>
    <col min="20" max="23" width="2.28515625" style="18" hidden="1" customWidth="1"/>
    <col min="24" max="24" width="2.28515625" style="66" hidden="1" customWidth="1"/>
    <col min="25" max="28" width="2.28515625" style="18" hidden="1" customWidth="1"/>
    <col min="29" max="29" width="2.28515625" style="66" hidden="1" customWidth="1"/>
    <col min="30" max="33" width="2.28515625" style="18" hidden="1" customWidth="1"/>
    <col min="34" max="34" width="2.28515625" style="66" hidden="1" customWidth="1"/>
    <col min="35" max="38" width="2.28515625" style="18" customWidth="1"/>
    <col min="39" max="39" width="2.28515625" style="66" customWidth="1"/>
    <col min="40" max="43" width="2.28515625" style="18" customWidth="1"/>
    <col min="44" max="44" width="2.28515625" style="66" customWidth="1"/>
    <col min="45" max="48" width="2.28515625" style="18" customWidth="1"/>
    <col min="49" max="49" width="2.28515625" style="66" customWidth="1"/>
    <col min="50" max="53" width="2.28515625" style="18" customWidth="1"/>
    <col min="54" max="54" width="2.28515625" style="66" customWidth="1"/>
    <col min="55" max="58" width="2.28515625" style="18" customWidth="1"/>
    <col min="59" max="59" width="2.28515625" style="66" customWidth="1"/>
    <col min="60" max="63" width="2.28515625" style="18" customWidth="1"/>
    <col min="64" max="64" width="2.28515625" style="66" customWidth="1"/>
    <col min="65" max="68" width="2.28515625" style="18" customWidth="1"/>
    <col min="69" max="69" width="2.28515625" style="66" customWidth="1"/>
    <col min="70" max="73" width="2.28515625" style="18" customWidth="1"/>
    <col min="74" max="74" width="2.28515625" style="66" customWidth="1"/>
    <col min="75" max="78" width="2.28515625" style="18" customWidth="1"/>
    <col min="79" max="79" width="2.28515625" style="66" customWidth="1"/>
    <col min="80" max="83" width="2.28515625" style="18" customWidth="1"/>
    <col min="84" max="84" width="2.28515625" style="66" customWidth="1"/>
    <col min="85" max="88" width="2.28515625" style="18" customWidth="1"/>
    <col min="89" max="89" width="2.28515625" style="66" customWidth="1"/>
    <col min="90" max="93" width="2.28515625" style="18" customWidth="1"/>
    <col min="94" max="94" width="2.28515625" style="66" customWidth="1"/>
    <col min="95" max="98" width="2.28515625" style="18" hidden="1" customWidth="1"/>
    <col min="99" max="99" width="2.28515625" style="66" hidden="1" customWidth="1"/>
    <col min="100" max="103" width="2.28515625" style="18" hidden="1" customWidth="1"/>
    <col min="104" max="104" width="2.28515625" style="66" hidden="1" customWidth="1"/>
    <col min="105" max="108" width="2.28515625" style="18" hidden="1" customWidth="1"/>
    <col min="109" max="109" width="2.28515625" style="66" hidden="1" customWidth="1"/>
    <col min="110" max="113" width="2.28515625" style="18" hidden="1" customWidth="1"/>
    <col min="114" max="114" width="2.28515625" style="66" hidden="1" customWidth="1"/>
    <col min="115" max="16384" width="8.85546875" style="44"/>
  </cols>
  <sheetData>
    <row r="1" spans="1:114" ht="15" customHeight="1">
      <c r="A1" s="574" t="s">
        <v>155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Y1" s="574"/>
      <c r="AZ1" s="574"/>
      <c r="BA1" s="574"/>
      <c r="BB1" s="574"/>
      <c r="BC1" s="574"/>
      <c r="BD1" s="574"/>
      <c r="BE1" s="574"/>
      <c r="BF1" s="574"/>
      <c r="BG1" s="574"/>
      <c r="BH1" s="574"/>
      <c r="BI1" s="574"/>
      <c r="BJ1" s="574"/>
      <c r="BK1" s="574"/>
      <c r="BL1" s="574"/>
      <c r="BM1" s="574"/>
      <c r="BN1" s="574"/>
      <c r="BO1" s="574"/>
      <c r="BP1" s="574"/>
      <c r="BQ1" s="574"/>
      <c r="BR1" s="574"/>
      <c r="BS1" s="574"/>
      <c r="BT1" s="574"/>
      <c r="BU1" s="574"/>
      <c r="BV1" s="574"/>
      <c r="BW1" s="574"/>
      <c r="BX1" s="574"/>
      <c r="BY1" s="574"/>
      <c r="BZ1" s="574"/>
      <c r="CA1" s="574"/>
      <c r="CB1" s="574"/>
      <c r="CC1" s="574"/>
      <c r="CD1" s="574"/>
      <c r="CE1" s="574"/>
      <c r="CF1" s="574"/>
      <c r="CG1" s="574"/>
      <c r="CH1" s="574"/>
      <c r="CI1" s="574"/>
      <c r="CJ1" s="574"/>
      <c r="CK1" s="574"/>
      <c r="CL1" s="574"/>
      <c r="CM1" s="574"/>
      <c r="CN1" s="574"/>
      <c r="CO1" s="574"/>
      <c r="CP1" s="574"/>
      <c r="CQ1" s="574"/>
      <c r="CR1" s="574"/>
      <c r="CS1" s="574"/>
      <c r="CT1" s="574"/>
      <c r="CU1" s="574"/>
      <c r="CV1" s="574"/>
      <c r="CW1" s="574"/>
      <c r="CX1" s="574"/>
      <c r="CY1" s="574"/>
      <c r="CZ1" s="574"/>
      <c r="DA1" s="574"/>
      <c r="DB1" s="574"/>
      <c r="DC1" s="574"/>
      <c r="DD1" s="574"/>
      <c r="DE1" s="574"/>
      <c r="DF1" s="574"/>
      <c r="DG1" s="574"/>
      <c r="DH1" s="574"/>
      <c r="DI1" s="574"/>
      <c r="DJ1" s="574"/>
    </row>
    <row r="2" spans="1:114" s="43" customFormat="1" ht="16.5" thickBo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246"/>
      <c r="P2" s="246"/>
      <c r="Q2" s="246"/>
      <c r="R2" s="246"/>
      <c r="S2" s="246">
        <v>8</v>
      </c>
      <c r="T2" s="246"/>
      <c r="U2" s="246"/>
      <c r="V2" s="246"/>
      <c r="W2" s="246"/>
      <c r="X2" s="246">
        <v>8</v>
      </c>
      <c r="Y2" s="246"/>
      <c r="Z2" s="246"/>
      <c r="AA2" s="246"/>
      <c r="AB2" s="246"/>
      <c r="AC2" s="246">
        <v>8</v>
      </c>
      <c r="AD2" s="247"/>
      <c r="AE2" s="246"/>
      <c r="AF2" s="246"/>
      <c r="AG2" s="246">
        <v>4</v>
      </c>
      <c r="AH2" s="246">
        <v>8</v>
      </c>
      <c r="AI2" s="246"/>
      <c r="AJ2" s="246"/>
      <c r="AK2" s="246"/>
      <c r="AL2" s="246"/>
      <c r="AM2" s="246">
        <v>8</v>
      </c>
      <c r="AN2" s="246"/>
      <c r="AO2" s="246"/>
      <c r="AP2" s="246"/>
      <c r="AQ2" s="246"/>
      <c r="AR2" s="246">
        <v>8</v>
      </c>
      <c r="AS2" s="246"/>
      <c r="AT2" s="246"/>
      <c r="AU2" s="246"/>
      <c r="AV2" s="246"/>
      <c r="AW2" s="246">
        <v>8</v>
      </c>
      <c r="AX2" s="247"/>
      <c r="AY2" s="246"/>
      <c r="AZ2" s="246"/>
      <c r="BA2" s="246">
        <v>4</v>
      </c>
      <c r="BB2" s="246">
        <v>8</v>
      </c>
      <c r="BC2" s="246"/>
      <c r="BD2" s="246"/>
      <c r="BE2" s="246"/>
      <c r="BF2" s="246"/>
      <c r="BG2" s="246">
        <v>8</v>
      </c>
      <c r="BH2" s="246"/>
      <c r="BI2" s="246"/>
      <c r="BJ2" s="246"/>
      <c r="BK2" s="246"/>
      <c r="BL2" s="246">
        <v>8</v>
      </c>
      <c r="BM2" s="246"/>
      <c r="BN2" s="246"/>
      <c r="BO2" s="246"/>
      <c r="BP2" s="246"/>
      <c r="BQ2" s="246">
        <v>8</v>
      </c>
      <c r="BR2" s="247"/>
      <c r="BS2" s="246"/>
      <c r="BT2" s="246"/>
      <c r="BU2" s="246">
        <v>4</v>
      </c>
      <c r="BV2" s="246">
        <v>4</v>
      </c>
      <c r="BW2" s="246"/>
      <c r="BX2" s="246"/>
      <c r="BY2" s="246"/>
      <c r="BZ2" s="246"/>
      <c r="CA2" s="246">
        <v>8</v>
      </c>
      <c r="CB2" s="246"/>
      <c r="CC2" s="246"/>
      <c r="CD2" s="246"/>
      <c r="CE2" s="246"/>
      <c r="CF2" s="246">
        <v>8</v>
      </c>
      <c r="CG2" s="246"/>
      <c r="CH2" s="246"/>
      <c r="CI2" s="246"/>
      <c r="CJ2" s="246"/>
      <c r="CK2" s="246">
        <v>8</v>
      </c>
      <c r="CL2" s="247"/>
      <c r="CM2" s="246"/>
      <c r="CN2" s="246"/>
      <c r="CO2" s="246">
        <v>4</v>
      </c>
      <c r="CP2" s="246">
        <v>0</v>
      </c>
      <c r="CQ2" s="246"/>
      <c r="CR2" s="246"/>
      <c r="CS2" s="246"/>
      <c r="CT2" s="246"/>
      <c r="CU2" s="246">
        <v>8</v>
      </c>
      <c r="CV2" s="246"/>
      <c r="CW2" s="246"/>
      <c r="CX2" s="246"/>
      <c r="CY2" s="246"/>
      <c r="CZ2" s="246">
        <v>8</v>
      </c>
      <c r="DA2" s="246"/>
      <c r="DB2" s="246"/>
      <c r="DC2" s="246"/>
      <c r="DD2" s="246"/>
      <c r="DE2" s="246">
        <v>8</v>
      </c>
      <c r="DF2" s="246"/>
      <c r="DG2" s="246"/>
      <c r="DH2" s="246"/>
      <c r="DI2" s="246"/>
      <c r="DJ2" s="246">
        <v>8</v>
      </c>
    </row>
    <row r="3" spans="1:114" ht="26.25" customHeight="1">
      <c r="A3" s="659" t="s">
        <v>161</v>
      </c>
      <c r="B3" s="575" t="s">
        <v>18</v>
      </c>
      <c r="C3" s="573" t="s">
        <v>32</v>
      </c>
      <c r="D3" s="560"/>
      <c r="E3" s="559" t="s">
        <v>196</v>
      </c>
      <c r="F3" s="560"/>
      <c r="G3" s="658" t="s">
        <v>185</v>
      </c>
      <c r="H3" s="655" t="s">
        <v>72</v>
      </c>
      <c r="I3" s="683" t="s">
        <v>19</v>
      </c>
      <c r="J3" s="513"/>
      <c r="K3" s="513"/>
      <c r="L3" s="513"/>
      <c r="M3" s="513"/>
      <c r="N3" s="514"/>
      <c r="O3" s="694" t="s">
        <v>322</v>
      </c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94"/>
      <c r="AO3" s="694"/>
      <c r="AP3" s="694"/>
      <c r="AQ3" s="694"/>
      <c r="AR3" s="694"/>
      <c r="AS3" s="694"/>
      <c r="AT3" s="694"/>
      <c r="AU3" s="694"/>
      <c r="AV3" s="694"/>
      <c r="AW3" s="694"/>
      <c r="AX3" s="694"/>
      <c r="AY3" s="694"/>
      <c r="AZ3" s="694"/>
      <c r="BA3" s="694"/>
      <c r="BB3" s="694"/>
      <c r="BC3" s="694"/>
      <c r="BD3" s="694"/>
      <c r="BE3" s="694"/>
      <c r="BF3" s="694"/>
      <c r="BG3" s="694"/>
      <c r="BH3" s="694"/>
      <c r="BI3" s="694"/>
      <c r="BJ3" s="694"/>
      <c r="BK3" s="694"/>
      <c r="BL3" s="694"/>
      <c r="BM3" s="694"/>
      <c r="BN3" s="694"/>
      <c r="BO3" s="694"/>
      <c r="BP3" s="694"/>
      <c r="BQ3" s="694"/>
      <c r="BR3" s="694"/>
      <c r="BS3" s="694"/>
      <c r="BT3" s="694"/>
      <c r="BU3" s="694"/>
      <c r="BV3" s="694"/>
      <c r="BW3" s="694"/>
      <c r="BX3" s="694"/>
      <c r="BY3" s="694"/>
      <c r="BZ3" s="694"/>
      <c r="CA3" s="694"/>
      <c r="CB3" s="694"/>
      <c r="CC3" s="694"/>
      <c r="CD3" s="694"/>
      <c r="CE3" s="694"/>
      <c r="CF3" s="694"/>
      <c r="CG3" s="694"/>
      <c r="CH3" s="694"/>
      <c r="CI3" s="694"/>
      <c r="CJ3" s="694"/>
      <c r="CK3" s="694"/>
      <c r="CL3" s="694"/>
      <c r="CM3" s="694"/>
      <c r="CN3" s="694"/>
      <c r="CO3" s="694"/>
      <c r="CP3" s="694"/>
      <c r="CQ3" s="694"/>
      <c r="CR3" s="694"/>
      <c r="CS3" s="694"/>
      <c r="CT3" s="694"/>
      <c r="CU3" s="694"/>
      <c r="CV3" s="694"/>
      <c r="CW3" s="694"/>
      <c r="CX3" s="694"/>
      <c r="CY3" s="694"/>
      <c r="CZ3" s="694"/>
      <c r="DA3" s="694"/>
      <c r="DB3" s="694"/>
      <c r="DC3" s="694"/>
      <c r="DD3" s="694"/>
      <c r="DE3" s="694"/>
      <c r="DF3" s="694"/>
      <c r="DG3" s="694"/>
      <c r="DH3" s="694"/>
      <c r="DI3" s="694"/>
      <c r="DJ3" s="695"/>
    </row>
    <row r="4" spans="1:114" ht="15" customHeight="1">
      <c r="A4" s="660"/>
      <c r="B4" s="576"/>
      <c r="C4" s="564" t="s">
        <v>22</v>
      </c>
      <c r="D4" s="566" t="s">
        <v>23</v>
      </c>
      <c r="E4" s="566" t="s">
        <v>112</v>
      </c>
      <c r="F4" s="566" t="s">
        <v>195</v>
      </c>
      <c r="G4" s="543"/>
      <c r="H4" s="656"/>
      <c r="I4" s="696" t="s">
        <v>31</v>
      </c>
      <c r="J4" s="526" t="s">
        <v>33</v>
      </c>
      <c r="K4" s="527"/>
      <c r="L4" s="527"/>
      <c r="M4" s="528"/>
      <c r="N4" s="578" t="s">
        <v>60</v>
      </c>
      <c r="O4" s="650" t="s">
        <v>73</v>
      </c>
      <c r="P4" s="650"/>
      <c r="Q4" s="650"/>
      <c r="R4" s="650"/>
      <c r="S4" s="651"/>
      <c r="T4" s="651"/>
      <c r="U4" s="651"/>
      <c r="V4" s="651"/>
      <c r="W4" s="651"/>
      <c r="X4" s="651"/>
      <c r="Y4" s="651"/>
      <c r="Z4" s="651"/>
      <c r="AA4" s="651"/>
      <c r="AB4" s="651"/>
      <c r="AC4" s="651"/>
      <c r="AD4" s="651"/>
      <c r="AE4" s="651"/>
      <c r="AF4" s="651"/>
      <c r="AG4" s="651"/>
      <c r="AH4" s="651"/>
      <c r="AI4" s="650" t="s">
        <v>480</v>
      </c>
      <c r="AJ4" s="650"/>
      <c r="AK4" s="650"/>
      <c r="AL4" s="650"/>
      <c r="AM4" s="651"/>
      <c r="AN4" s="651"/>
      <c r="AO4" s="651"/>
      <c r="AP4" s="651"/>
      <c r="AQ4" s="651"/>
      <c r="AR4" s="651"/>
      <c r="AS4" s="651"/>
      <c r="AT4" s="651"/>
      <c r="AU4" s="651"/>
      <c r="AV4" s="651"/>
      <c r="AW4" s="651"/>
      <c r="AX4" s="651"/>
      <c r="AY4" s="651"/>
      <c r="AZ4" s="651"/>
      <c r="BA4" s="651"/>
      <c r="BB4" s="651"/>
      <c r="BC4" s="650" t="s">
        <v>95</v>
      </c>
      <c r="BD4" s="650"/>
      <c r="BE4" s="650"/>
      <c r="BF4" s="650"/>
      <c r="BG4" s="651"/>
      <c r="BH4" s="651"/>
      <c r="BI4" s="651"/>
      <c r="BJ4" s="651"/>
      <c r="BK4" s="651"/>
      <c r="BL4" s="651"/>
      <c r="BM4" s="651"/>
      <c r="BN4" s="651"/>
      <c r="BO4" s="651"/>
      <c r="BP4" s="651"/>
      <c r="BQ4" s="651"/>
      <c r="BR4" s="651"/>
      <c r="BS4" s="651"/>
      <c r="BT4" s="651"/>
      <c r="BU4" s="651"/>
      <c r="BV4" s="651"/>
      <c r="BW4" s="650" t="s">
        <v>481</v>
      </c>
      <c r="BX4" s="650"/>
      <c r="BY4" s="650"/>
      <c r="BZ4" s="650"/>
      <c r="CA4" s="651"/>
      <c r="CB4" s="651"/>
      <c r="CC4" s="651"/>
      <c r="CD4" s="651"/>
      <c r="CE4" s="651"/>
      <c r="CF4" s="651"/>
      <c r="CG4" s="651"/>
      <c r="CH4" s="651"/>
      <c r="CI4" s="651"/>
      <c r="CJ4" s="651"/>
      <c r="CK4" s="651"/>
      <c r="CL4" s="651"/>
      <c r="CM4" s="651"/>
      <c r="CN4" s="651"/>
      <c r="CO4" s="651"/>
      <c r="CP4" s="651"/>
      <c r="CQ4" s="641" t="s">
        <v>77</v>
      </c>
      <c r="CR4" s="642"/>
      <c r="CS4" s="642"/>
      <c r="CT4" s="642"/>
      <c r="CU4" s="642"/>
      <c r="CV4" s="642"/>
      <c r="CW4" s="642"/>
      <c r="CX4" s="642"/>
      <c r="CY4" s="642"/>
      <c r="CZ4" s="642"/>
      <c r="DA4" s="642"/>
      <c r="DB4" s="642"/>
      <c r="DC4" s="642"/>
      <c r="DD4" s="642"/>
      <c r="DE4" s="642"/>
      <c r="DF4" s="642"/>
      <c r="DG4" s="642"/>
      <c r="DH4" s="642"/>
      <c r="DI4" s="642"/>
      <c r="DJ4" s="678"/>
    </row>
    <row r="5" spans="1:114" ht="16.5" customHeight="1">
      <c r="A5" s="660"/>
      <c r="B5" s="576"/>
      <c r="C5" s="564"/>
      <c r="D5" s="567"/>
      <c r="E5" s="566"/>
      <c r="F5" s="566"/>
      <c r="G5" s="543"/>
      <c r="H5" s="656"/>
      <c r="I5" s="697"/>
      <c r="J5" s="521" t="s">
        <v>17</v>
      </c>
      <c r="K5" s="595" t="s">
        <v>20</v>
      </c>
      <c r="L5" s="595"/>
      <c r="M5" s="596"/>
      <c r="N5" s="579"/>
      <c r="O5" s="676" t="s">
        <v>321</v>
      </c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676"/>
      <c r="AA5" s="676"/>
      <c r="AB5" s="676"/>
      <c r="AC5" s="676"/>
      <c r="AD5" s="676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676"/>
      <c r="AQ5" s="676"/>
      <c r="AR5" s="676"/>
      <c r="AS5" s="676"/>
      <c r="AT5" s="676"/>
      <c r="AU5" s="676"/>
      <c r="AV5" s="676"/>
      <c r="AW5" s="676"/>
      <c r="AX5" s="676"/>
      <c r="AY5" s="676"/>
      <c r="AZ5" s="676"/>
      <c r="BA5" s="676"/>
      <c r="BB5" s="676"/>
      <c r="BC5" s="676"/>
      <c r="BD5" s="676"/>
      <c r="BE5" s="676"/>
      <c r="BF5" s="676"/>
      <c r="BG5" s="676"/>
      <c r="BH5" s="676"/>
      <c r="BI5" s="676"/>
      <c r="BJ5" s="676"/>
      <c r="BK5" s="676"/>
      <c r="BL5" s="676"/>
      <c r="BM5" s="676"/>
      <c r="BN5" s="676"/>
      <c r="BO5" s="676"/>
      <c r="BP5" s="676"/>
      <c r="BQ5" s="676"/>
      <c r="BR5" s="676"/>
      <c r="BS5" s="676"/>
      <c r="BT5" s="676"/>
      <c r="BU5" s="676"/>
      <c r="BV5" s="676"/>
      <c r="BW5" s="676"/>
      <c r="BX5" s="676"/>
      <c r="BY5" s="676"/>
      <c r="BZ5" s="676"/>
      <c r="CA5" s="676"/>
      <c r="CB5" s="676"/>
      <c r="CC5" s="676"/>
      <c r="CD5" s="676"/>
      <c r="CE5" s="676"/>
      <c r="CF5" s="676"/>
      <c r="CG5" s="676"/>
      <c r="CH5" s="676"/>
      <c r="CI5" s="676"/>
      <c r="CJ5" s="676"/>
      <c r="CK5" s="676"/>
      <c r="CL5" s="676"/>
      <c r="CM5" s="676"/>
      <c r="CN5" s="676"/>
      <c r="CO5" s="676"/>
      <c r="CP5" s="676"/>
      <c r="CQ5" s="676"/>
      <c r="CR5" s="676"/>
      <c r="CS5" s="676"/>
      <c r="CT5" s="676"/>
      <c r="CU5" s="676"/>
      <c r="CV5" s="676"/>
      <c r="CW5" s="676"/>
      <c r="CX5" s="676"/>
      <c r="CY5" s="676"/>
      <c r="CZ5" s="676"/>
      <c r="DA5" s="676"/>
      <c r="DB5" s="676"/>
      <c r="DC5" s="676"/>
      <c r="DD5" s="676"/>
      <c r="DE5" s="676"/>
      <c r="DF5" s="676"/>
      <c r="DG5" s="676"/>
      <c r="DH5" s="676"/>
      <c r="DI5" s="676"/>
      <c r="DJ5" s="677"/>
    </row>
    <row r="6" spans="1:114" ht="16.5" customHeight="1">
      <c r="A6" s="660"/>
      <c r="B6" s="576"/>
      <c r="C6" s="564"/>
      <c r="D6" s="567"/>
      <c r="E6" s="566"/>
      <c r="F6" s="566"/>
      <c r="G6" s="543"/>
      <c r="H6" s="656"/>
      <c r="I6" s="697"/>
      <c r="J6" s="522"/>
      <c r="K6" s="521" t="s">
        <v>21</v>
      </c>
      <c r="L6" s="521" t="s">
        <v>79</v>
      </c>
      <c r="M6" s="521" t="s">
        <v>41</v>
      </c>
      <c r="N6" s="515"/>
      <c r="O6" s="641">
        <v>1</v>
      </c>
      <c r="P6" s="642"/>
      <c r="Q6" s="642"/>
      <c r="R6" s="642"/>
      <c r="S6" s="642"/>
      <c r="T6" s="642"/>
      <c r="U6" s="642"/>
      <c r="V6" s="642"/>
      <c r="W6" s="642"/>
      <c r="X6" s="643"/>
      <c r="Y6" s="641">
        <v>2</v>
      </c>
      <c r="Z6" s="642"/>
      <c r="AA6" s="642"/>
      <c r="AB6" s="642"/>
      <c r="AC6" s="642"/>
      <c r="AD6" s="642"/>
      <c r="AE6" s="642"/>
      <c r="AF6" s="642"/>
      <c r="AG6" s="642"/>
      <c r="AH6" s="643"/>
      <c r="AI6" s="641">
        <v>1</v>
      </c>
      <c r="AJ6" s="642"/>
      <c r="AK6" s="642"/>
      <c r="AL6" s="642"/>
      <c r="AM6" s="642"/>
      <c r="AN6" s="642"/>
      <c r="AO6" s="642"/>
      <c r="AP6" s="642"/>
      <c r="AQ6" s="642"/>
      <c r="AR6" s="643"/>
      <c r="AS6" s="641">
        <v>2</v>
      </c>
      <c r="AT6" s="642"/>
      <c r="AU6" s="642"/>
      <c r="AV6" s="642"/>
      <c r="AW6" s="642"/>
      <c r="AX6" s="642"/>
      <c r="AY6" s="642"/>
      <c r="AZ6" s="642"/>
      <c r="BA6" s="642"/>
      <c r="BB6" s="643"/>
      <c r="BC6" s="641">
        <v>3</v>
      </c>
      <c r="BD6" s="642"/>
      <c r="BE6" s="642"/>
      <c r="BF6" s="642"/>
      <c r="BG6" s="642"/>
      <c r="BH6" s="642"/>
      <c r="BI6" s="642"/>
      <c r="BJ6" s="642"/>
      <c r="BK6" s="642"/>
      <c r="BL6" s="643"/>
      <c r="BM6" s="641">
        <v>4</v>
      </c>
      <c r="BN6" s="642"/>
      <c r="BO6" s="642"/>
      <c r="BP6" s="642"/>
      <c r="BQ6" s="642"/>
      <c r="BR6" s="642"/>
      <c r="BS6" s="642"/>
      <c r="BT6" s="642"/>
      <c r="BU6" s="642"/>
      <c r="BV6" s="643"/>
      <c r="BW6" s="641">
        <v>5</v>
      </c>
      <c r="BX6" s="642"/>
      <c r="BY6" s="642"/>
      <c r="BZ6" s="642"/>
      <c r="CA6" s="642"/>
      <c r="CB6" s="642"/>
      <c r="CC6" s="642"/>
      <c r="CD6" s="642"/>
      <c r="CE6" s="642"/>
      <c r="CF6" s="643"/>
      <c r="CG6" s="641">
        <v>6</v>
      </c>
      <c r="CH6" s="642"/>
      <c r="CI6" s="642"/>
      <c r="CJ6" s="642"/>
      <c r="CK6" s="642"/>
      <c r="CL6" s="642"/>
      <c r="CM6" s="642"/>
      <c r="CN6" s="642"/>
      <c r="CO6" s="642"/>
      <c r="CP6" s="643"/>
      <c r="CQ6" s="641">
        <v>9</v>
      </c>
      <c r="CR6" s="642"/>
      <c r="CS6" s="642"/>
      <c r="CT6" s="642"/>
      <c r="CU6" s="642"/>
      <c r="CV6" s="642"/>
      <c r="CW6" s="642"/>
      <c r="CX6" s="642"/>
      <c r="CY6" s="642"/>
      <c r="CZ6" s="678"/>
      <c r="DA6" s="641">
        <v>10</v>
      </c>
      <c r="DB6" s="642"/>
      <c r="DC6" s="642"/>
      <c r="DD6" s="642"/>
      <c r="DE6" s="642"/>
      <c r="DF6" s="642"/>
      <c r="DG6" s="642"/>
      <c r="DH6" s="642"/>
      <c r="DI6" s="642"/>
      <c r="DJ6" s="678"/>
    </row>
    <row r="7" spans="1:114" ht="16.5" customHeight="1">
      <c r="A7" s="660"/>
      <c r="B7" s="576"/>
      <c r="C7" s="564"/>
      <c r="D7" s="567"/>
      <c r="E7" s="566"/>
      <c r="F7" s="566"/>
      <c r="G7" s="543"/>
      <c r="H7" s="656"/>
      <c r="I7" s="697"/>
      <c r="J7" s="522"/>
      <c r="K7" s="522"/>
      <c r="L7" s="522"/>
      <c r="M7" s="522"/>
      <c r="N7" s="515"/>
      <c r="O7" s="644" t="s">
        <v>169</v>
      </c>
      <c r="P7" s="645"/>
      <c r="Q7" s="645"/>
      <c r="R7" s="645"/>
      <c r="S7" s="646"/>
      <c r="T7" s="647" t="s">
        <v>170</v>
      </c>
      <c r="U7" s="645"/>
      <c r="V7" s="645"/>
      <c r="W7" s="645"/>
      <c r="X7" s="648"/>
      <c r="Y7" s="644" t="s">
        <v>171</v>
      </c>
      <c r="Z7" s="645"/>
      <c r="AA7" s="645"/>
      <c r="AB7" s="645"/>
      <c r="AC7" s="646"/>
      <c r="AD7" s="647" t="s">
        <v>172</v>
      </c>
      <c r="AE7" s="645"/>
      <c r="AF7" s="645"/>
      <c r="AG7" s="645"/>
      <c r="AH7" s="649"/>
      <c r="AI7" s="644" t="s">
        <v>169</v>
      </c>
      <c r="AJ7" s="645"/>
      <c r="AK7" s="645"/>
      <c r="AL7" s="645"/>
      <c r="AM7" s="646"/>
      <c r="AN7" s="647" t="s">
        <v>170</v>
      </c>
      <c r="AO7" s="645"/>
      <c r="AP7" s="645"/>
      <c r="AQ7" s="645"/>
      <c r="AR7" s="648"/>
      <c r="AS7" s="644" t="s">
        <v>171</v>
      </c>
      <c r="AT7" s="645"/>
      <c r="AU7" s="645"/>
      <c r="AV7" s="645"/>
      <c r="AW7" s="646"/>
      <c r="AX7" s="647" t="s">
        <v>172</v>
      </c>
      <c r="AY7" s="645"/>
      <c r="AZ7" s="645"/>
      <c r="BA7" s="645"/>
      <c r="BB7" s="649"/>
      <c r="BC7" s="644" t="s">
        <v>173</v>
      </c>
      <c r="BD7" s="645"/>
      <c r="BE7" s="645"/>
      <c r="BF7" s="645"/>
      <c r="BG7" s="646"/>
      <c r="BH7" s="647" t="s">
        <v>174</v>
      </c>
      <c r="BI7" s="645"/>
      <c r="BJ7" s="645"/>
      <c r="BK7" s="645"/>
      <c r="BL7" s="649"/>
      <c r="BM7" s="644" t="s">
        <v>175</v>
      </c>
      <c r="BN7" s="645"/>
      <c r="BO7" s="645"/>
      <c r="BP7" s="645"/>
      <c r="BQ7" s="646"/>
      <c r="BR7" s="647" t="s">
        <v>176</v>
      </c>
      <c r="BS7" s="645"/>
      <c r="BT7" s="645"/>
      <c r="BU7" s="645"/>
      <c r="BV7" s="648"/>
      <c r="BW7" s="679" t="s">
        <v>177</v>
      </c>
      <c r="BX7" s="680"/>
      <c r="BY7" s="680"/>
      <c r="BZ7" s="680"/>
      <c r="CA7" s="681"/>
      <c r="CB7" s="682" t="s">
        <v>178</v>
      </c>
      <c r="CC7" s="645"/>
      <c r="CD7" s="645"/>
      <c r="CE7" s="645"/>
      <c r="CF7" s="648"/>
      <c r="CG7" s="689" t="s">
        <v>179</v>
      </c>
      <c r="CH7" s="646"/>
      <c r="CI7" s="646"/>
      <c r="CJ7" s="646"/>
      <c r="CK7" s="684"/>
      <c r="CL7" s="684" t="s">
        <v>180</v>
      </c>
      <c r="CM7" s="647"/>
      <c r="CN7" s="647"/>
      <c r="CO7" s="647"/>
      <c r="CP7" s="685"/>
      <c r="CQ7" s="686" t="s">
        <v>181</v>
      </c>
      <c r="CR7" s="687"/>
      <c r="CS7" s="687"/>
      <c r="CT7" s="687"/>
      <c r="CU7" s="688"/>
      <c r="CV7" s="669" t="s">
        <v>182</v>
      </c>
      <c r="CW7" s="670"/>
      <c r="CX7" s="670"/>
      <c r="CY7" s="670"/>
      <c r="CZ7" s="671"/>
      <c r="DA7" s="686" t="s">
        <v>183</v>
      </c>
      <c r="DB7" s="687"/>
      <c r="DC7" s="687"/>
      <c r="DD7" s="687"/>
      <c r="DE7" s="688"/>
      <c r="DF7" s="669" t="s">
        <v>184</v>
      </c>
      <c r="DG7" s="670"/>
      <c r="DH7" s="670"/>
      <c r="DI7" s="670"/>
      <c r="DJ7" s="671"/>
    </row>
    <row r="8" spans="1:114" ht="43.5" customHeight="1">
      <c r="A8" s="660"/>
      <c r="B8" s="576"/>
      <c r="C8" s="564"/>
      <c r="D8" s="567"/>
      <c r="E8" s="566"/>
      <c r="F8" s="566"/>
      <c r="G8" s="543"/>
      <c r="H8" s="656"/>
      <c r="I8" s="697"/>
      <c r="J8" s="522"/>
      <c r="K8" s="522"/>
      <c r="L8" s="522"/>
      <c r="M8" s="522"/>
      <c r="N8" s="515"/>
      <c r="O8" s="611" t="s">
        <v>160</v>
      </c>
      <c r="P8" s="626" t="s">
        <v>21</v>
      </c>
      <c r="Q8" s="626" t="s">
        <v>399</v>
      </c>
      <c r="R8" s="626" t="s">
        <v>41</v>
      </c>
      <c r="S8" s="630" t="s">
        <v>96</v>
      </c>
      <c r="T8" s="611" t="s">
        <v>160</v>
      </c>
      <c r="U8" s="626" t="s">
        <v>21</v>
      </c>
      <c r="V8" s="626" t="s">
        <v>399</v>
      </c>
      <c r="W8" s="626" t="s">
        <v>41</v>
      </c>
      <c r="X8" s="630" t="s">
        <v>96</v>
      </c>
      <c r="Y8" s="611" t="s">
        <v>160</v>
      </c>
      <c r="Z8" s="620" t="s">
        <v>21</v>
      </c>
      <c r="AA8" s="626" t="s">
        <v>399</v>
      </c>
      <c r="AB8" s="626" t="s">
        <v>41</v>
      </c>
      <c r="AC8" s="630" t="s">
        <v>96</v>
      </c>
      <c r="AD8" s="611" t="s">
        <v>160</v>
      </c>
      <c r="AE8" s="626" t="s">
        <v>21</v>
      </c>
      <c r="AF8" s="626" t="s">
        <v>399</v>
      </c>
      <c r="AG8" s="626" t="s">
        <v>41</v>
      </c>
      <c r="AH8" s="630" t="s">
        <v>96</v>
      </c>
      <c r="AI8" s="611" t="s">
        <v>160</v>
      </c>
      <c r="AJ8" s="626" t="s">
        <v>21</v>
      </c>
      <c r="AK8" s="626" t="s">
        <v>399</v>
      </c>
      <c r="AL8" s="626" t="s">
        <v>41</v>
      </c>
      <c r="AM8" s="630" t="s">
        <v>96</v>
      </c>
      <c r="AN8" s="611" t="s">
        <v>160</v>
      </c>
      <c r="AO8" s="626" t="s">
        <v>21</v>
      </c>
      <c r="AP8" s="626" t="s">
        <v>399</v>
      </c>
      <c r="AQ8" s="626" t="s">
        <v>41</v>
      </c>
      <c r="AR8" s="630" t="s">
        <v>96</v>
      </c>
      <c r="AS8" s="611" t="s">
        <v>160</v>
      </c>
      <c r="AT8" s="626" t="s">
        <v>21</v>
      </c>
      <c r="AU8" s="626" t="s">
        <v>399</v>
      </c>
      <c r="AV8" s="626" t="s">
        <v>41</v>
      </c>
      <c r="AW8" s="630" t="s">
        <v>96</v>
      </c>
      <c r="AX8" s="611" t="s">
        <v>160</v>
      </c>
      <c r="AY8" s="626" t="s">
        <v>21</v>
      </c>
      <c r="AZ8" s="626" t="s">
        <v>399</v>
      </c>
      <c r="BA8" s="626" t="s">
        <v>41</v>
      </c>
      <c r="BB8" s="630" t="s">
        <v>96</v>
      </c>
      <c r="BC8" s="611" t="s">
        <v>160</v>
      </c>
      <c r="BD8" s="626" t="s">
        <v>21</v>
      </c>
      <c r="BE8" s="626" t="s">
        <v>399</v>
      </c>
      <c r="BF8" s="626" t="s">
        <v>41</v>
      </c>
      <c r="BG8" s="630" t="s">
        <v>96</v>
      </c>
      <c r="BH8" s="611" t="s">
        <v>160</v>
      </c>
      <c r="BI8" s="626" t="s">
        <v>21</v>
      </c>
      <c r="BJ8" s="626" t="s">
        <v>399</v>
      </c>
      <c r="BK8" s="626" t="s">
        <v>41</v>
      </c>
      <c r="BL8" s="630" t="s">
        <v>96</v>
      </c>
      <c r="BM8" s="611" t="s">
        <v>160</v>
      </c>
      <c r="BN8" s="626" t="s">
        <v>21</v>
      </c>
      <c r="BO8" s="626" t="s">
        <v>399</v>
      </c>
      <c r="BP8" s="626" t="s">
        <v>41</v>
      </c>
      <c r="BQ8" s="630" t="s">
        <v>96</v>
      </c>
      <c r="BR8" s="611" t="s">
        <v>160</v>
      </c>
      <c r="BS8" s="626" t="s">
        <v>21</v>
      </c>
      <c r="BT8" s="626" t="s">
        <v>399</v>
      </c>
      <c r="BU8" s="626" t="s">
        <v>41</v>
      </c>
      <c r="BV8" s="630" t="s">
        <v>96</v>
      </c>
      <c r="BW8" s="611" t="s">
        <v>160</v>
      </c>
      <c r="BX8" s="626" t="s">
        <v>21</v>
      </c>
      <c r="BY8" s="626" t="s">
        <v>399</v>
      </c>
      <c r="BZ8" s="626" t="s">
        <v>41</v>
      </c>
      <c r="CA8" s="630" t="s">
        <v>96</v>
      </c>
      <c r="CB8" s="611" t="s">
        <v>160</v>
      </c>
      <c r="CC8" s="626" t="s">
        <v>21</v>
      </c>
      <c r="CD8" s="626" t="s">
        <v>399</v>
      </c>
      <c r="CE8" s="626" t="s">
        <v>41</v>
      </c>
      <c r="CF8" s="630" t="s">
        <v>96</v>
      </c>
      <c r="CG8" s="611" t="s">
        <v>160</v>
      </c>
      <c r="CH8" s="626" t="s">
        <v>21</v>
      </c>
      <c r="CI8" s="626" t="s">
        <v>399</v>
      </c>
      <c r="CJ8" s="626" t="s">
        <v>41</v>
      </c>
      <c r="CK8" s="630" t="s">
        <v>96</v>
      </c>
      <c r="CL8" s="611" t="s">
        <v>160</v>
      </c>
      <c r="CM8" s="626" t="s">
        <v>21</v>
      </c>
      <c r="CN8" s="626" t="s">
        <v>399</v>
      </c>
      <c r="CO8" s="626" t="s">
        <v>41</v>
      </c>
      <c r="CP8" s="630" t="s">
        <v>96</v>
      </c>
      <c r="CQ8" s="629" t="s">
        <v>160</v>
      </c>
      <c r="CR8" s="609" t="s">
        <v>21</v>
      </c>
      <c r="CS8" s="615" t="s">
        <v>399</v>
      </c>
      <c r="CT8" s="617" t="s">
        <v>41</v>
      </c>
      <c r="CU8" s="613" t="s">
        <v>96</v>
      </c>
      <c r="CV8" s="611" t="s">
        <v>160</v>
      </c>
      <c r="CW8" s="620" t="s">
        <v>21</v>
      </c>
      <c r="CX8" s="619" t="s">
        <v>399</v>
      </c>
      <c r="CY8" s="621" t="s">
        <v>41</v>
      </c>
      <c r="CZ8" s="622" t="s">
        <v>96</v>
      </c>
      <c r="DA8" s="629" t="s">
        <v>160</v>
      </c>
      <c r="DB8" s="609" t="s">
        <v>21</v>
      </c>
      <c r="DC8" s="615" t="s">
        <v>399</v>
      </c>
      <c r="DD8" s="617" t="s">
        <v>41</v>
      </c>
      <c r="DE8" s="613" t="s">
        <v>96</v>
      </c>
      <c r="DF8" s="611" t="s">
        <v>160</v>
      </c>
      <c r="DG8" s="620" t="s">
        <v>21</v>
      </c>
      <c r="DH8" s="619" t="s">
        <v>399</v>
      </c>
      <c r="DI8" s="621" t="s">
        <v>41</v>
      </c>
      <c r="DJ8" s="622" t="s">
        <v>96</v>
      </c>
    </row>
    <row r="9" spans="1:114" ht="32.25" customHeight="1" thickBot="1">
      <c r="A9" s="661"/>
      <c r="B9" s="577"/>
      <c r="C9" s="565"/>
      <c r="D9" s="568"/>
      <c r="E9" s="569"/>
      <c r="F9" s="569"/>
      <c r="G9" s="544"/>
      <c r="H9" s="657"/>
      <c r="I9" s="698"/>
      <c r="J9" s="523"/>
      <c r="K9" s="523"/>
      <c r="L9" s="523"/>
      <c r="M9" s="523"/>
      <c r="N9" s="580"/>
      <c r="O9" s="628"/>
      <c r="P9" s="627"/>
      <c r="Q9" s="627"/>
      <c r="R9" s="627"/>
      <c r="S9" s="631"/>
      <c r="T9" s="628"/>
      <c r="U9" s="627"/>
      <c r="V9" s="627"/>
      <c r="W9" s="627"/>
      <c r="X9" s="631"/>
      <c r="Y9" s="628"/>
      <c r="Z9" s="693"/>
      <c r="AA9" s="627"/>
      <c r="AB9" s="627"/>
      <c r="AC9" s="631"/>
      <c r="AD9" s="628"/>
      <c r="AE9" s="627"/>
      <c r="AF9" s="627"/>
      <c r="AG9" s="627"/>
      <c r="AH9" s="631"/>
      <c r="AI9" s="628"/>
      <c r="AJ9" s="627"/>
      <c r="AK9" s="627"/>
      <c r="AL9" s="627"/>
      <c r="AM9" s="631"/>
      <c r="AN9" s="628"/>
      <c r="AO9" s="627"/>
      <c r="AP9" s="627"/>
      <c r="AQ9" s="627"/>
      <c r="AR9" s="631"/>
      <c r="AS9" s="628"/>
      <c r="AT9" s="627"/>
      <c r="AU9" s="627"/>
      <c r="AV9" s="627"/>
      <c r="AW9" s="631"/>
      <c r="AX9" s="628"/>
      <c r="AY9" s="627"/>
      <c r="AZ9" s="627"/>
      <c r="BA9" s="627"/>
      <c r="BB9" s="631"/>
      <c r="BC9" s="628"/>
      <c r="BD9" s="627"/>
      <c r="BE9" s="627"/>
      <c r="BF9" s="627"/>
      <c r="BG9" s="631"/>
      <c r="BH9" s="628"/>
      <c r="BI9" s="627"/>
      <c r="BJ9" s="627"/>
      <c r="BK9" s="627"/>
      <c r="BL9" s="631"/>
      <c r="BM9" s="628"/>
      <c r="BN9" s="627"/>
      <c r="BO9" s="627"/>
      <c r="BP9" s="627"/>
      <c r="BQ9" s="631"/>
      <c r="BR9" s="628"/>
      <c r="BS9" s="627"/>
      <c r="BT9" s="627"/>
      <c r="BU9" s="627"/>
      <c r="BV9" s="631"/>
      <c r="BW9" s="628"/>
      <c r="BX9" s="627"/>
      <c r="BY9" s="627"/>
      <c r="BZ9" s="627"/>
      <c r="CA9" s="631"/>
      <c r="CB9" s="628"/>
      <c r="CC9" s="627"/>
      <c r="CD9" s="627"/>
      <c r="CE9" s="627"/>
      <c r="CF9" s="631"/>
      <c r="CG9" s="628"/>
      <c r="CH9" s="627"/>
      <c r="CI9" s="627"/>
      <c r="CJ9" s="627"/>
      <c r="CK9" s="631"/>
      <c r="CL9" s="628"/>
      <c r="CM9" s="627"/>
      <c r="CN9" s="627"/>
      <c r="CO9" s="627"/>
      <c r="CP9" s="631"/>
      <c r="CQ9" s="612"/>
      <c r="CR9" s="610"/>
      <c r="CS9" s="616"/>
      <c r="CT9" s="618"/>
      <c r="CU9" s="614"/>
      <c r="CV9" s="612"/>
      <c r="CW9" s="610"/>
      <c r="CX9" s="616"/>
      <c r="CY9" s="618"/>
      <c r="CZ9" s="614"/>
      <c r="DA9" s="612"/>
      <c r="DB9" s="610"/>
      <c r="DC9" s="616"/>
      <c r="DD9" s="618"/>
      <c r="DE9" s="614"/>
      <c r="DF9" s="612"/>
      <c r="DG9" s="610"/>
      <c r="DH9" s="616"/>
      <c r="DI9" s="618"/>
      <c r="DJ9" s="614"/>
    </row>
    <row r="10" spans="1:114" s="45" customFormat="1" ht="15.95" customHeight="1">
      <c r="A10" s="140" t="s">
        <v>132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308"/>
      <c r="P10" s="309"/>
      <c r="Q10" s="309"/>
      <c r="R10" s="309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8"/>
      <c r="AZ10" s="308"/>
      <c r="BA10" s="308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8"/>
      <c r="BP10" s="308"/>
      <c r="BQ10" s="308"/>
      <c r="BR10" s="308"/>
      <c r="BS10" s="308"/>
      <c r="BT10" s="308"/>
      <c r="BU10" s="308"/>
      <c r="BV10" s="308"/>
      <c r="BW10" s="308"/>
      <c r="BX10" s="308"/>
      <c r="BY10" s="308"/>
      <c r="BZ10" s="308"/>
      <c r="CA10" s="308"/>
      <c r="CB10" s="308"/>
      <c r="CC10" s="308"/>
      <c r="CD10" s="308"/>
      <c r="CE10" s="308"/>
      <c r="CF10" s="308"/>
      <c r="CG10" s="308"/>
      <c r="CH10" s="308"/>
      <c r="CI10" s="308"/>
      <c r="CJ10" s="308"/>
      <c r="CK10" s="308"/>
      <c r="CL10" s="308"/>
      <c r="CM10" s="308"/>
      <c r="CN10" s="308"/>
      <c r="CO10" s="308"/>
      <c r="CP10" s="30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9"/>
    </row>
    <row r="11" spans="1:114" s="45" customFormat="1" ht="15.95" customHeight="1">
      <c r="A11" s="141" t="s">
        <v>133</v>
      </c>
      <c r="B11" s="240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3"/>
    </row>
    <row r="12" spans="1:114" s="55" customFormat="1" ht="32.25" customHeight="1">
      <c r="A12" s="238" t="s">
        <v>485</v>
      </c>
      <c r="B12" s="243" t="s">
        <v>419</v>
      </c>
      <c r="C12" s="239"/>
      <c r="D12" s="245">
        <v>1</v>
      </c>
      <c r="E12" s="48"/>
      <c r="F12" s="137"/>
      <c r="G12" s="149"/>
      <c r="H12" s="249">
        <v>3</v>
      </c>
      <c r="I12" s="298">
        <f>H12*30</f>
        <v>90</v>
      </c>
      <c r="J12" s="299">
        <f t="shared" ref="J12:M16" ca="1" si="0">IF(Т_РВО="Перший бакалаврський",IF(Т_ФН="денна",O12*$S$2+T12*$X$2+Y12*$AC$2+AD12*$AH$2+AI12*$AM$2+AN12*$AR$2+AS12*$AW$2+AX12*$BB$2+BC12*$BG$2+BH12*$BL$2+BM12*$BQ$2+BR12*$BV$2+BW12*$CA$2+CB12*$CF$2,O12+T12+Y12+AD12+AI12+AN12+AS12+AX12+BC12+BH12+BM12+BR12+BW12+CB12+CG12+CL12+CQ12+CV12+DA12+DF12),IF(Т_ФН="денна",O12*$S$2+T12*$X$2+Y12*$AC$2+AD12*$AH$2+AI12*$AM$2+AN12*$AR$2,O12+T12+Y12+AD12+AI12+AN12))</f>
        <v>40</v>
      </c>
      <c r="K12" s="299">
        <f t="shared" ca="1" si="0"/>
        <v>16</v>
      </c>
      <c r="L12" s="299">
        <f t="shared" ca="1" si="0"/>
        <v>24</v>
      </c>
      <c r="M12" s="299">
        <f t="shared" ca="1" si="0"/>
        <v>0</v>
      </c>
      <c r="N12" s="300">
        <f>I12-J12</f>
        <v>50</v>
      </c>
      <c r="O12" s="301"/>
      <c r="P12" s="310"/>
      <c r="Q12" s="310"/>
      <c r="R12" s="310"/>
      <c r="S12" s="304"/>
      <c r="T12" s="301"/>
      <c r="U12" s="310"/>
      <c r="V12" s="310"/>
      <c r="W12" s="310"/>
      <c r="X12" s="304"/>
      <c r="Y12" s="301"/>
      <c r="Z12" s="310"/>
      <c r="AA12" s="310"/>
      <c r="AB12" s="310"/>
      <c r="AC12" s="304"/>
      <c r="AD12" s="301"/>
      <c r="AE12" s="310"/>
      <c r="AF12" s="310"/>
      <c r="AG12" s="310"/>
      <c r="AH12" s="304"/>
      <c r="AI12" s="301">
        <v>5</v>
      </c>
      <c r="AJ12" s="310">
        <v>2</v>
      </c>
      <c r="AK12" s="310">
        <v>3</v>
      </c>
      <c r="AL12" s="303"/>
      <c r="AM12" s="304">
        <v>3</v>
      </c>
      <c r="AN12" s="301"/>
      <c r="AO12" s="310"/>
      <c r="AP12" s="310"/>
      <c r="AQ12" s="310"/>
      <c r="AR12" s="304"/>
      <c r="AS12" s="301"/>
      <c r="AT12" s="310"/>
      <c r="AU12" s="310"/>
      <c r="AV12" s="310"/>
      <c r="AW12" s="304"/>
      <c r="AX12" s="301"/>
      <c r="AY12" s="310"/>
      <c r="AZ12" s="310"/>
      <c r="BA12" s="310"/>
      <c r="BB12" s="304"/>
      <c r="BC12" s="301"/>
      <c r="BD12" s="310"/>
      <c r="BE12" s="310"/>
      <c r="BF12" s="310"/>
      <c r="BG12" s="314"/>
      <c r="BH12" s="313"/>
      <c r="BI12" s="310"/>
      <c r="BJ12" s="310"/>
      <c r="BK12" s="310"/>
      <c r="BL12" s="304"/>
      <c r="BM12" s="301"/>
      <c r="BN12" s="310"/>
      <c r="BO12" s="310"/>
      <c r="BP12" s="310"/>
      <c r="BQ12" s="304"/>
      <c r="BR12" s="301"/>
      <c r="BS12" s="310"/>
      <c r="BT12" s="310"/>
      <c r="BU12" s="310"/>
      <c r="BV12" s="304"/>
      <c r="BW12" s="301"/>
      <c r="BX12" s="310"/>
      <c r="BY12" s="310"/>
      <c r="BZ12" s="310"/>
      <c r="CA12" s="304"/>
      <c r="CB12" s="301"/>
      <c r="CC12" s="310"/>
      <c r="CD12" s="310"/>
      <c r="CE12" s="310"/>
      <c r="CF12" s="304"/>
      <c r="CG12" s="301"/>
      <c r="CH12" s="310"/>
      <c r="CI12" s="310"/>
      <c r="CJ12" s="310"/>
      <c r="CK12" s="304"/>
      <c r="CL12" s="301"/>
      <c r="CM12" s="310"/>
      <c r="CN12" s="310"/>
      <c r="CO12" s="310"/>
      <c r="CP12" s="305"/>
      <c r="CQ12" s="221">
        <f>CR12+CS12+CT12</f>
        <v>0</v>
      </c>
      <c r="CR12" s="215"/>
      <c r="CS12" s="215"/>
      <c r="CT12" s="215"/>
      <c r="CU12" s="64"/>
      <c r="CV12" s="221">
        <f>CW12+CX12+CY12</f>
        <v>0</v>
      </c>
      <c r="CW12" s="215"/>
      <c r="CX12" s="215"/>
      <c r="CY12" s="215"/>
      <c r="CZ12" s="64"/>
      <c r="DA12" s="221">
        <f>DB12+DC12+DD12</f>
        <v>0</v>
      </c>
      <c r="DB12" s="215"/>
      <c r="DC12" s="215"/>
      <c r="DD12" s="215"/>
      <c r="DE12" s="64"/>
      <c r="DF12" s="221">
        <f>DG12+DH12+DI12</f>
        <v>0</v>
      </c>
      <c r="DG12" s="215"/>
      <c r="DH12" s="215"/>
      <c r="DI12" s="215"/>
      <c r="DJ12" s="65"/>
    </row>
    <row r="13" spans="1:114" s="55" customFormat="1" ht="15.95" customHeight="1">
      <c r="A13" s="238" t="s">
        <v>486</v>
      </c>
      <c r="B13" s="380" t="s">
        <v>420</v>
      </c>
      <c r="C13" s="239"/>
      <c r="D13" s="244" t="s">
        <v>421</v>
      </c>
      <c r="E13" s="48"/>
      <c r="F13" s="137"/>
      <c r="G13" s="149"/>
      <c r="H13" s="249">
        <v>4</v>
      </c>
      <c r="I13" s="298">
        <f>H13*30</f>
        <v>120</v>
      </c>
      <c r="J13" s="299">
        <f t="shared" ca="1" si="0"/>
        <v>64</v>
      </c>
      <c r="K13" s="299">
        <f t="shared" ca="1" si="0"/>
        <v>0</v>
      </c>
      <c r="L13" s="299">
        <f t="shared" ca="1" si="0"/>
        <v>64</v>
      </c>
      <c r="M13" s="299">
        <f t="shared" ca="1" si="0"/>
        <v>0</v>
      </c>
      <c r="N13" s="300">
        <f>I13-J13</f>
        <v>56</v>
      </c>
      <c r="O13" s="301"/>
      <c r="P13" s="310"/>
      <c r="Q13" s="310"/>
      <c r="R13" s="310"/>
      <c r="S13" s="306"/>
      <c r="T13" s="301"/>
      <c r="U13" s="310"/>
      <c r="V13" s="310"/>
      <c r="W13" s="310"/>
      <c r="X13" s="306"/>
      <c r="Y13" s="301"/>
      <c r="Z13" s="310"/>
      <c r="AA13" s="310"/>
      <c r="AB13" s="310"/>
      <c r="AC13" s="306"/>
      <c r="AD13" s="301"/>
      <c r="AE13" s="310"/>
      <c r="AF13" s="310"/>
      <c r="AG13" s="310"/>
      <c r="AH13" s="306"/>
      <c r="AI13" s="301">
        <v>2</v>
      </c>
      <c r="AJ13" s="310"/>
      <c r="AK13" s="310">
        <v>2</v>
      </c>
      <c r="AL13" s="312"/>
      <c r="AM13" s="306">
        <v>1</v>
      </c>
      <c r="AN13" s="301">
        <v>2</v>
      </c>
      <c r="AO13" s="310"/>
      <c r="AP13" s="310">
        <v>2</v>
      </c>
      <c r="AQ13" s="310"/>
      <c r="AR13" s="306">
        <v>1</v>
      </c>
      <c r="AS13" s="301">
        <v>2</v>
      </c>
      <c r="AT13" s="310"/>
      <c r="AU13" s="310">
        <v>2</v>
      </c>
      <c r="AV13" s="310"/>
      <c r="AW13" s="306">
        <v>1</v>
      </c>
      <c r="AX13" s="301">
        <v>2</v>
      </c>
      <c r="AY13" s="310"/>
      <c r="AZ13" s="310">
        <v>2</v>
      </c>
      <c r="BA13" s="310"/>
      <c r="BB13" s="306">
        <v>1</v>
      </c>
      <c r="BC13" s="301"/>
      <c r="BD13" s="310"/>
      <c r="BE13" s="310"/>
      <c r="BF13" s="310"/>
      <c r="BG13" s="314"/>
      <c r="BH13" s="313"/>
      <c r="BI13" s="310"/>
      <c r="BJ13" s="310"/>
      <c r="BK13" s="310"/>
      <c r="BL13" s="306"/>
      <c r="BM13" s="301"/>
      <c r="BN13" s="310"/>
      <c r="BO13" s="310"/>
      <c r="BP13" s="310"/>
      <c r="BQ13" s="306"/>
      <c r="BR13" s="301"/>
      <c r="BS13" s="310"/>
      <c r="BT13" s="310"/>
      <c r="BU13" s="310"/>
      <c r="BV13" s="306"/>
      <c r="BW13" s="301"/>
      <c r="BX13" s="310"/>
      <c r="BY13" s="310"/>
      <c r="BZ13" s="310"/>
      <c r="CA13" s="306"/>
      <c r="CB13" s="301"/>
      <c r="CC13" s="310"/>
      <c r="CD13" s="310"/>
      <c r="CE13" s="310"/>
      <c r="CF13" s="306"/>
      <c r="CG13" s="301"/>
      <c r="CH13" s="310"/>
      <c r="CI13" s="310"/>
      <c r="CJ13" s="310"/>
      <c r="CK13" s="306"/>
      <c r="CL13" s="301"/>
      <c r="CM13" s="310"/>
      <c r="CN13" s="310"/>
      <c r="CO13" s="310"/>
      <c r="CP13" s="307"/>
      <c r="CQ13" s="221">
        <f>CR13+CS13+CT13</f>
        <v>0</v>
      </c>
      <c r="CR13" s="216"/>
      <c r="CS13" s="216"/>
      <c r="CT13" s="216"/>
      <c r="CU13" s="60"/>
      <c r="CV13" s="221">
        <f>CW13+CX13+CY13</f>
        <v>0</v>
      </c>
      <c r="CW13" s="216"/>
      <c r="CX13" s="216"/>
      <c r="CY13" s="216"/>
      <c r="CZ13" s="60"/>
      <c r="DA13" s="221">
        <f>DB13+DC13+DD13</f>
        <v>0</v>
      </c>
      <c r="DB13" s="216"/>
      <c r="DC13" s="216"/>
      <c r="DD13" s="216"/>
      <c r="DE13" s="60"/>
      <c r="DF13" s="221">
        <f>DG13+DH13+DI13</f>
        <v>0</v>
      </c>
      <c r="DG13" s="216"/>
      <c r="DH13" s="216"/>
      <c r="DI13" s="216"/>
      <c r="DJ13" s="61"/>
    </row>
    <row r="14" spans="1:114" s="55" customFormat="1" ht="21" customHeight="1">
      <c r="A14" s="238" t="s">
        <v>487</v>
      </c>
      <c r="B14" s="380" t="s">
        <v>482</v>
      </c>
      <c r="C14" s="239"/>
      <c r="D14" s="245">
        <v>2</v>
      </c>
      <c r="E14" s="48"/>
      <c r="F14" s="137"/>
      <c r="G14" s="149"/>
      <c r="H14" s="249">
        <v>3</v>
      </c>
      <c r="I14" s="298">
        <f>H14*30</f>
        <v>90</v>
      </c>
      <c r="J14" s="299">
        <f t="shared" ca="1" si="0"/>
        <v>40</v>
      </c>
      <c r="K14" s="299">
        <f t="shared" ca="1" si="0"/>
        <v>24</v>
      </c>
      <c r="L14" s="299">
        <f t="shared" ca="1" si="0"/>
        <v>16</v>
      </c>
      <c r="M14" s="299">
        <f t="shared" ca="1" si="0"/>
        <v>0</v>
      </c>
      <c r="N14" s="300">
        <f>I14-J14</f>
        <v>50</v>
      </c>
      <c r="O14" s="301"/>
      <c r="P14" s="310"/>
      <c r="Q14" s="310"/>
      <c r="R14" s="310"/>
      <c r="S14" s="306"/>
      <c r="T14" s="301"/>
      <c r="U14" s="310"/>
      <c r="V14" s="310"/>
      <c r="W14" s="310"/>
      <c r="X14" s="306"/>
      <c r="Y14" s="301"/>
      <c r="Z14" s="310"/>
      <c r="AA14" s="310"/>
      <c r="AB14" s="310"/>
      <c r="AC14" s="306"/>
      <c r="AD14" s="301"/>
      <c r="AE14" s="310"/>
      <c r="AF14" s="310"/>
      <c r="AG14" s="310"/>
      <c r="AH14" s="306"/>
      <c r="AI14" s="301"/>
      <c r="AJ14" s="310"/>
      <c r="AK14" s="310"/>
      <c r="AL14" s="312"/>
      <c r="AM14" s="306"/>
      <c r="AN14" s="301">
        <v>5</v>
      </c>
      <c r="AO14" s="310">
        <v>3</v>
      </c>
      <c r="AP14" s="310">
        <v>2</v>
      </c>
      <c r="AQ14" s="310"/>
      <c r="AR14" s="306">
        <v>3</v>
      </c>
      <c r="AS14" s="301"/>
      <c r="AT14" s="310"/>
      <c r="AU14" s="310"/>
      <c r="AV14" s="310"/>
      <c r="AW14" s="306"/>
      <c r="AX14" s="301"/>
      <c r="AY14" s="310"/>
      <c r="AZ14" s="310"/>
      <c r="BA14" s="310"/>
      <c r="BB14" s="306"/>
      <c r="BC14" s="301"/>
      <c r="BD14" s="310"/>
      <c r="BE14" s="310"/>
      <c r="BF14" s="310"/>
      <c r="BG14" s="314"/>
      <c r="BH14" s="313"/>
      <c r="BI14" s="310"/>
      <c r="BJ14" s="310"/>
      <c r="BK14" s="310"/>
      <c r="BL14" s="306"/>
      <c r="BM14" s="301"/>
      <c r="BN14" s="310"/>
      <c r="BO14" s="310"/>
      <c r="BP14" s="310"/>
      <c r="BQ14" s="306"/>
      <c r="BR14" s="301"/>
      <c r="BS14" s="310"/>
      <c r="BT14" s="310"/>
      <c r="BU14" s="310"/>
      <c r="BV14" s="306"/>
      <c r="BW14" s="301"/>
      <c r="BX14" s="310"/>
      <c r="BY14" s="310"/>
      <c r="BZ14" s="310"/>
      <c r="CA14" s="306"/>
      <c r="CB14" s="301"/>
      <c r="CC14" s="310"/>
      <c r="CD14" s="310"/>
      <c r="CE14" s="310"/>
      <c r="CF14" s="306"/>
      <c r="CG14" s="301"/>
      <c r="CH14" s="310"/>
      <c r="CI14" s="310"/>
      <c r="CJ14" s="310"/>
      <c r="CK14" s="306"/>
      <c r="CL14" s="301"/>
      <c r="CM14" s="310"/>
      <c r="CN14" s="310"/>
      <c r="CO14" s="310"/>
      <c r="CP14" s="307"/>
      <c r="CQ14" s="221">
        <f>CR14+CS14+CT14</f>
        <v>0</v>
      </c>
      <c r="CR14" s="216"/>
      <c r="CS14" s="216"/>
      <c r="CT14" s="216"/>
      <c r="CU14" s="60"/>
      <c r="CV14" s="221">
        <f>CW14+CX14+CY14</f>
        <v>0</v>
      </c>
      <c r="CW14" s="216"/>
      <c r="CX14" s="216"/>
      <c r="CY14" s="216"/>
      <c r="CZ14" s="60"/>
      <c r="DA14" s="221">
        <f>DB14+DC14+DD14</f>
        <v>0</v>
      </c>
      <c r="DB14" s="216"/>
      <c r="DC14" s="216"/>
      <c r="DD14" s="216"/>
      <c r="DE14" s="60"/>
      <c r="DF14" s="221">
        <f>DG14+DH14+DI14</f>
        <v>0</v>
      </c>
      <c r="DG14" s="216"/>
      <c r="DH14" s="216"/>
      <c r="DI14" s="216"/>
      <c r="DJ14" s="61"/>
    </row>
    <row r="15" spans="1:114" s="55" customFormat="1" ht="15.95" customHeight="1">
      <c r="A15" s="238" t="s">
        <v>488</v>
      </c>
      <c r="B15" s="380" t="s">
        <v>483</v>
      </c>
      <c r="C15" s="239"/>
      <c r="D15" s="245">
        <v>4</v>
      </c>
      <c r="E15" s="48"/>
      <c r="F15" s="137"/>
      <c r="G15" s="149"/>
      <c r="H15" s="249">
        <v>3</v>
      </c>
      <c r="I15" s="298">
        <f>H15*30</f>
        <v>90</v>
      </c>
      <c r="J15" s="299">
        <f ca="1">IF(Т_РВО="Перший бакалаврський",IF(Т_ФН="денна",O15*$S$2+T15*$X$2+Y15*$AC$2+AD15*$AH$2+AI15*$AM$2+AN15*$AR$2+AS15*$AW$2+AX15*$BB$2+BC15*$BG$2+BH15*$BL$2+BM15*$BQ$2+BR15*$BV$2+BW15*$CA$2+CB15*$CF$2,O15+T15+Y15+AD15+AI15+AN15+AS15+AX15+BC15+BH15+BM15+BR15+BW15+CB15+CG15+CL15+CQ15+CV15+DA15+DF15),IF(Т_ФН="денна",O15*$S$2+T15*$X$2+Y15*$AC$2+AD15*$AH$2+AI15*$AM$2+AN15*$AR$2,O15+T15+Y15+AD15+AI15+AN15))</f>
        <v>40</v>
      </c>
      <c r="K15" s="299">
        <f ca="1">IF(Т_РВО="Перший бакалаврський",IF(Т_ФН="денна",P15*$S$2+U15*$X$2+Z15*$AC$2+AE15*$AH$2+AJ15*$AM$2+AO15*$AR$2+AT15*$AW$2+AY15*$BB$2+BD15*$BG$2+BI15*$BL$2+BN15*$BQ$2+BS15*$BV$2+BX15*$CA$2+CC15*$CF$2,P15+U15+Z15+AE15+AJ15+AO15+AT15+AY15+BD15+BI15+BN15+BS15+BX15+CC15+CH15+CM15+CR15+CW15+DB15+DG15),IF(Т_ФН="денна",P15*$S$2+U15*$X$2+Z15*$AC$2+AE15*$AH$2+AJ15*$AM$2+AO15*$AR$2,P15+U15+Z15+AE15+AJ15+AO15))</f>
        <v>24</v>
      </c>
      <c r="L15" s="299">
        <f ca="1">IF(Т_РВО="Перший бакалаврський",IF(Т_ФН="денна",Q15*$S$2+V15*$X$2+AA15*$AC$2+AF15*$AH$2+AK15*$AM$2+AP15*$AR$2+AU15*$AW$2+AZ15*$BB$2+BE15*$BG$2+BJ15*$BL$2+BO15*$BQ$2+BT15*$BV$2+BY15*$CA$2+CD15*$CF$2,Q15+V15+AA15+AF15+AK15+AP15+AU15+AZ15+BE15+BJ15+BO15+BT15+BY15+CD15+CI15+CN15+CS15+CX15+DC15+DH15),IF(Т_ФН="денна",Q15*$S$2+V15*$X$2+AA15*$AC$2+AF15*$AH$2+AK15*$AM$2+AP15*$AR$2,Q15+V15+AA15+AF15+AK15+AP15))</f>
        <v>16</v>
      </c>
      <c r="M15" s="299">
        <f ca="1">IF(Т_РВО="Перший бакалаврський",IF(Т_ФН="денна",R15*$S$2+W15*$X$2+AB15*$AC$2+AG15*$AH$2+AL15*$AM$2+AQ15*$AR$2+AV15*$AW$2+BA15*$BB$2+BF15*$BG$2+BK15*$BL$2+BP15*$BQ$2+BU15*$BV$2+BZ15*$CA$2+CE15*$CF$2,R15+W15+AB15+AG15+AL15+AQ15+AV15+BA15+BF15+BK15+BP15+BU15+BZ15+CE15+CJ15+CO15+CT15+CY15+DD15+DI15),IF(Т_ФН="денна",R15*$S$2+W15*$X$2+AB15*$AC$2+AG15*$AH$2+AL15*$AM$2+AQ15*$AR$2,R15+W15+AB15+AG15+AL15+AQ15))</f>
        <v>0</v>
      </c>
      <c r="N15" s="300">
        <f>I15-J15</f>
        <v>50</v>
      </c>
      <c r="O15" s="301"/>
      <c r="P15" s="310"/>
      <c r="Q15" s="310"/>
      <c r="R15" s="310"/>
      <c r="S15" s="306"/>
      <c r="T15" s="301"/>
      <c r="U15" s="310"/>
      <c r="V15" s="310"/>
      <c r="W15" s="310"/>
      <c r="X15" s="306"/>
      <c r="Y15" s="301"/>
      <c r="Z15" s="310"/>
      <c r="AA15" s="310"/>
      <c r="AB15" s="310"/>
      <c r="AC15" s="306"/>
      <c r="AD15" s="301"/>
      <c r="AE15" s="310"/>
      <c r="AF15" s="310"/>
      <c r="AG15" s="310"/>
      <c r="AH15" s="306"/>
      <c r="AI15" s="301"/>
      <c r="AJ15" s="310"/>
      <c r="AK15" s="310"/>
      <c r="AL15" s="312"/>
      <c r="AM15" s="306"/>
      <c r="AN15" s="301"/>
      <c r="AO15" s="310"/>
      <c r="AP15" s="310"/>
      <c r="AQ15" s="310"/>
      <c r="AR15" s="306"/>
      <c r="AS15" s="301"/>
      <c r="AT15" s="310"/>
      <c r="AU15" s="310"/>
      <c r="AV15" s="310"/>
      <c r="AW15" s="306"/>
      <c r="AX15" s="301">
        <v>5</v>
      </c>
      <c r="AY15" s="310">
        <v>3</v>
      </c>
      <c r="AZ15" s="310">
        <v>2</v>
      </c>
      <c r="BA15" s="310"/>
      <c r="BB15" s="306">
        <v>3</v>
      </c>
      <c r="BC15" s="301"/>
      <c r="BD15" s="310"/>
      <c r="BE15" s="310"/>
      <c r="BF15" s="310"/>
      <c r="BG15" s="314"/>
      <c r="BH15" s="313"/>
      <c r="BI15" s="310"/>
      <c r="BJ15" s="310"/>
      <c r="BK15" s="310"/>
      <c r="BL15" s="306"/>
      <c r="BM15" s="301"/>
      <c r="BN15" s="310"/>
      <c r="BO15" s="310"/>
      <c r="BP15" s="310"/>
      <c r="BQ15" s="306"/>
      <c r="BR15" s="301"/>
      <c r="BS15" s="310"/>
      <c r="BT15" s="310"/>
      <c r="BU15" s="310"/>
      <c r="BV15" s="306"/>
      <c r="BW15" s="301"/>
      <c r="BX15" s="310"/>
      <c r="BY15" s="310"/>
      <c r="BZ15" s="310"/>
      <c r="CA15" s="306"/>
      <c r="CB15" s="301"/>
      <c r="CC15" s="310"/>
      <c r="CD15" s="310"/>
      <c r="CE15" s="310"/>
      <c r="CF15" s="306"/>
      <c r="CG15" s="301"/>
      <c r="CH15" s="310"/>
      <c r="CI15" s="310"/>
      <c r="CJ15" s="310"/>
      <c r="CK15" s="306"/>
      <c r="CL15" s="301"/>
      <c r="CM15" s="310"/>
      <c r="CN15" s="310"/>
      <c r="CO15" s="310"/>
      <c r="CP15" s="307"/>
      <c r="CQ15" s="221">
        <f>CR15+CS15+CT15</f>
        <v>0</v>
      </c>
      <c r="CR15" s="216"/>
      <c r="CS15" s="216"/>
      <c r="CT15" s="216"/>
      <c r="CU15" s="60"/>
      <c r="CV15" s="221">
        <f>CW15+CX15+CY15</f>
        <v>0</v>
      </c>
      <c r="CW15" s="216"/>
      <c r="CX15" s="216"/>
      <c r="CY15" s="216"/>
      <c r="CZ15" s="60"/>
      <c r="DA15" s="221">
        <f>DB15+DC15+DD15</f>
        <v>0</v>
      </c>
      <c r="DB15" s="216"/>
      <c r="DC15" s="216"/>
      <c r="DD15" s="216"/>
      <c r="DE15" s="60"/>
      <c r="DF15" s="221">
        <f>DG15+DH15+DI15</f>
        <v>0</v>
      </c>
      <c r="DG15" s="216"/>
      <c r="DH15" s="216"/>
      <c r="DI15" s="216"/>
      <c r="DJ15" s="61"/>
    </row>
    <row r="16" spans="1:114" s="55" customFormat="1" ht="15.95" customHeight="1">
      <c r="A16" s="238" t="s">
        <v>489</v>
      </c>
      <c r="B16" s="380" t="s">
        <v>484</v>
      </c>
      <c r="C16" s="239"/>
      <c r="D16" s="245">
        <v>4</v>
      </c>
      <c r="E16" s="48"/>
      <c r="F16" s="137"/>
      <c r="G16" s="149"/>
      <c r="H16" s="249">
        <v>5</v>
      </c>
      <c r="I16" s="298">
        <f>H16*30</f>
        <v>150</v>
      </c>
      <c r="J16" s="299">
        <f t="shared" ca="1" si="0"/>
        <v>64</v>
      </c>
      <c r="K16" s="299">
        <f t="shared" ca="1" si="0"/>
        <v>40</v>
      </c>
      <c r="L16" s="299">
        <f t="shared" ca="1" si="0"/>
        <v>24</v>
      </c>
      <c r="M16" s="299">
        <f t="shared" ca="1" si="0"/>
        <v>0</v>
      </c>
      <c r="N16" s="300">
        <f>I16-J16</f>
        <v>86</v>
      </c>
      <c r="O16" s="301"/>
      <c r="P16" s="310"/>
      <c r="Q16" s="310"/>
      <c r="R16" s="310"/>
      <c r="S16" s="306"/>
      <c r="T16" s="301"/>
      <c r="U16" s="310"/>
      <c r="V16" s="310"/>
      <c r="W16" s="310"/>
      <c r="X16" s="306"/>
      <c r="Y16" s="301"/>
      <c r="Z16" s="310"/>
      <c r="AA16" s="310"/>
      <c r="AB16" s="310"/>
      <c r="AC16" s="306"/>
      <c r="AD16" s="301"/>
      <c r="AE16" s="310"/>
      <c r="AF16" s="310"/>
      <c r="AG16" s="310"/>
      <c r="AH16" s="306"/>
      <c r="AI16" s="301"/>
      <c r="AJ16" s="310"/>
      <c r="AK16" s="310"/>
      <c r="AL16" s="312"/>
      <c r="AM16" s="306"/>
      <c r="AN16" s="301"/>
      <c r="AO16" s="310"/>
      <c r="AP16" s="310"/>
      <c r="AQ16" s="310"/>
      <c r="AR16" s="306"/>
      <c r="AS16" s="301">
        <v>3</v>
      </c>
      <c r="AT16" s="310">
        <v>2</v>
      </c>
      <c r="AU16" s="310">
        <v>1</v>
      </c>
      <c r="AV16" s="310"/>
      <c r="AW16" s="306">
        <v>2</v>
      </c>
      <c r="AX16" s="301">
        <v>5</v>
      </c>
      <c r="AY16" s="310">
        <v>3</v>
      </c>
      <c r="AZ16" s="310">
        <v>2</v>
      </c>
      <c r="BA16" s="310"/>
      <c r="BB16" s="306">
        <v>3</v>
      </c>
      <c r="BC16" s="301"/>
      <c r="BD16" s="310"/>
      <c r="BE16" s="310"/>
      <c r="BF16" s="310"/>
      <c r="BG16" s="314"/>
      <c r="BH16" s="313"/>
      <c r="BI16" s="310"/>
      <c r="BJ16" s="310"/>
      <c r="BK16" s="310"/>
      <c r="BL16" s="306"/>
      <c r="BM16" s="301"/>
      <c r="BN16" s="310"/>
      <c r="BO16" s="310"/>
      <c r="BP16" s="310"/>
      <c r="BQ16" s="306"/>
      <c r="BR16" s="301"/>
      <c r="BS16" s="310"/>
      <c r="BT16" s="310"/>
      <c r="BU16" s="310"/>
      <c r="BV16" s="306"/>
      <c r="BW16" s="301"/>
      <c r="BX16" s="310"/>
      <c r="BY16" s="310"/>
      <c r="BZ16" s="310"/>
      <c r="CA16" s="306"/>
      <c r="CB16" s="301"/>
      <c r="CC16" s="310"/>
      <c r="CD16" s="310"/>
      <c r="CE16" s="310"/>
      <c r="CF16" s="306"/>
      <c r="CG16" s="301"/>
      <c r="CH16" s="310"/>
      <c r="CI16" s="310"/>
      <c r="CJ16" s="310"/>
      <c r="CK16" s="306"/>
      <c r="CL16" s="301"/>
      <c r="CM16" s="310"/>
      <c r="CN16" s="310"/>
      <c r="CO16" s="310"/>
      <c r="CP16" s="307"/>
      <c r="CQ16" s="221">
        <f>CR16+CS16+CT16</f>
        <v>0</v>
      </c>
      <c r="CR16" s="216"/>
      <c r="CS16" s="216"/>
      <c r="CT16" s="216"/>
      <c r="CU16" s="60"/>
      <c r="CV16" s="221">
        <f>CW16+CX16+CY16</f>
        <v>0</v>
      </c>
      <c r="CW16" s="216"/>
      <c r="CX16" s="216"/>
      <c r="CY16" s="216"/>
      <c r="CZ16" s="60"/>
      <c r="DA16" s="221">
        <f>DB16+DC16+DD16</f>
        <v>0</v>
      </c>
      <c r="DB16" s="216"/>
      <c r="DC16" s="216"/>
      <c r="DD16" s="216"/>
      <c r="DE16" s="60"/>
      <c r="DF16" s="221">
        <f>DG16+DH16+DI16</f>
        <v>0</v>
      </c>
      <c r="DG16" s="216"/>
      <c r="DH16" s="216"/>
      <c r="DI16" s="216"/>
      <c r="DJ16" s="61"/>
    </row>
    <row r="17" spans="1:114" s="59" customFormat="1" ht="15.95" customHeight="1" thickBot="1">
      <c r="A17" s="652" t="s">
        <v>130</v>
      </c>
      <c r="B17" s="653"/>
      <c r="C17" s="653"/>
      <c r="D17" s="653"/>
      <c r="E17" s="653"/>
      <c r="F17" s="653"/>
      <c r="G17" s="654"/>
      <c r="H17" s="315">
        <f t="shared" ref="H17:O17" si="1">SUM(H12:H16)</f>
        <v>18</v>
      </c>
      <c r="I17" s="316">
        <f t="shared" si="1"/>
        <v>540</v>
      </c>
      <c r="J17" s="317">
        <f t="shared" si="1"/>
        <v>248</v>
      </c>
      <c r="K17" s="317">
        <f t="shared" si="1"/>
        <v>104</v>
      </c>
      <c r="L17" s="317">
        <f t="shared" si="1"/>
        <v>144</v>
      </c>
      <c r="M17" s="317">
        <f t="shared" si="1"/>
        <v>0</v>
      </c>
      <c r="N17" s="317">
        <f t="shared" si="1"/>
        <v>292</v>
      </c>
      <c r="O17" s="318">
        <f t="shared" si="1"/>
        <v>0</v>
      </c>
      <c r="P17" s="319">
        <v>3</v>
      </c>
      <c r="Q17" s="319">
        <v>6</v>
      </c>
      <c r="R17" s="319">
        <v>0</v>
      </c>
      <c r="S17" s="317">
        <f>SUM(S12:S16)</f>
        <v>0</v>
      </c>
      <c r="T17" s="318">
        <f>SUM(T12:T16)</f>
        <v>0</v>
      </c>
      <c r="U17" s="319">
        <v>3</v>
      </c>
      <c r="V17" s="319">
        <v>7</v>
      </c>
      <c r="W17" s="319">
        <v>0</v>
      </c>
      <c r="X17" s="317">
        <f>SUM(X12:X16)</f>
        <v>0</v>
      </c>
      <c r="Y17" s="318">
        <f>SUM(Y12:Y16)</f>
        <v>0</v>
      </c>
      <c r="Z17" s="319">
        <v>2</v>
      </c>
      <c r="AA17" s="319">
        <v>7</v>
      </c>
      <c r="AB17" s="319">
        <v>0</v>
      </c>
      <c r="AC17" s="317">
        <f>SUM(AC12:AC16)</f>
        <v>0</v>
      </c>
      <c r="AD17" s="318">
        <f>SUM(AD12:AD16)</f>
        <v>0</v>
      </c>
      <c r="AE17" s="319">
        <v>2</v>
      </c>
      <c r="AF17" s="319">
        <v>7</v>
      </c>
      <c r="AG17" s="319">
        <v>0</v>
      </c>
      <c r="AH17" s="317">
        <f>SUM(AH12:AH16)</f>
        <v>0</v>
      </c>
      <c r="AI17" s="318">
        <f>SUM(AI12:AI16)</f>
        <v>7</v>
      </c>
      <c r="AJ17" s="319">
        <v>4</v>
      </c>
      <c r="AK17" s="319">
        <v>2</v>
      </c>
      <c r="AL17" s="320">
        <v>0</v>
      </c>
      <c r="AM17" s="317">
        <f>SUM(AM12:AM16)</f>
        <v>4</v>
      </c>
      <c r="AN17" s="318">
        <f>SUM(AN12:AN16)</f>
        <v>7</v>
      </c>
      <c r="AO17" s="319">
        <v>2</v>
      </c>
      <c r="AP17" s="319">
        <v>1</v>
      </c>
      <c r="AQ17" s="319">
        <v>0</v>
      </c>
      <c r="AR17" s="317">
        <f>SUM(AR12:AR16)</f>
        <v>4</v>
      </c>
      <c r="AS17" s="318">
        <f>SUM(AS12:AS16)</f>
        <v>5</v>
      </c>
      <c r="AT17" s="319">
        <v>0</v>
      </c>
      <c r="AU17" s="319">
        <v>0</v>
      </c>
      <c r="AV17" s="319">
        <v>0</v>
      </c>
      <c r="AW17" s="317">
        <f>SUM(AW12:AW16)</f>
        <v>3</v>
      </c>
      <c r="AX17" s="318">
        <f>SUM(AX12:AX16)</f>
        <v>12</v>
      </c>
      <c r="AY17" s="319">
        <v>0</v>
      </c>
      <c r="AZ17" s="319">
        <v>0</v>
      </c>
      <c r="BA17" s="319">
        <v>0</v>
      </c>
      <c r="BB17" s="317">
        <f>SUM(BB12:BB16)</f>
        <v>7</v>
      </c>
      <c r="BC17" s="318">
        <f>SUM(BC12:BC16)</f>
        <v>0</v>
      </c>
      <c r="BD17" s="319">
        <v>0</v>
      </c>
      <c r="BE17" s="319">
        <v>0</v>
      </c>
      <c r="BF17" s="319">
        <v>0</v>
      </c>
      <c r="BG17" s="317">
        <f>SUM(BG12:BG16)</f>
        <v>0</v>
      </c>
      <c r="BH17" s="320">
        <f>SUM(BH12:BH16)</f>
        <v>0</v>
      </c>
      <c r="BI17" s="319">
        <v>0</v>
      </c>
      <c r="BJ17" s="319">
        <v>0</v>
      </c>
      <c r="BK17" s="319">
        <v>0</v>
      </c>
      <c r="BL17" s="317">
        <f>SUM(BL12:BL16)</f>
        <v>0</v>
      </c>
      <c r="BM17" s="321">
        <f>SUM(BM12:BM16)</f>
        <v>0</v>
      </c>
      <c r="BN17" s="322">
        <v>0</v>
      </c>
      <c r="BO17" s="322">
        <v>0</v>
      </c>
      <c r="BP17" s="322">
        <v>0</v>
      </c>
      <c r="BQ17" s="323">
        <f>SUM(BQ12:BQ16)</f>
        <v>0</v>
      </c>
      <c r="BR17" s="321">
        <f>SUM(BR12:BR16)</f>
        <v>0</v>
      </c>
      <c r="BS17" s="322">
        <v>0</v>
      </c>
      <c r="BT17" s="322">
        <v>0</v>
      </c>
      <c r="BU17" s="322">
        <v>0</v>
      </c>
      <c r="BV17" s="323">
        <f>SUM(BV12:BV16)</f>
        <v>0</v>
      </c>
      <c r="BW17" s="321">
        <f>SUM(BW12:BW16)</f>
        <v>0</v>
      </c>
      <c r="BX17" s="322">
        <v>0</v>
      </c>
      <c r="BY17" s="322">
        <v>0</v>
      </c>
      <c r="BZ17" s="322">
        <v>0</v>
      </c>
      <c r="CA17" s="323">
        <f>SUM(CA12:CA16)</f>
        <v>0</v>
      </c>
      <c r="CB17" s="321">
        <f>SUM(CB12:CB16)</f>
        <v>0</v>
      </c>
      <c r="CC17" s="322">
        <v>0</v>
      </c>
      <c r="CD17" s="322">
        <v>0</v>
      </c>
      <c r="CE17" s="322">
        <v>0</v>
      </c>
      <c r="CF17" s="323">
        <f>SUM(CF12:CF16)</f>
        <v>0</v>
      </c>
      <c r="CG17" s="321">
        <f>SUM(CG12:CG16)</f>
        <v>0</v>
      </c>
      <c r="CH17" s="322">
        <v>0</v>
      </c>
      <c r="CI17" s="322">
        <v>0</v>
      </c>
      <c r="CJ17" s="322">
        <v>0</v>
      </c>
      <c r="CK17" s="323">
        <f>SUM(CK12:CK16)</f>
        <v>0</v>
      </c>
      <c r="CL17" s="321">
        <f>SUM(CL12:CL16)</f>
        <v>0</v>
      </c>
      <c r="CM17" s="322">
        <v>0</v>
      </c>
      <c r="CN17" s="322">
        <v>0</v>
      </c>
      <c r="CO17" s="322">
        <v>0</v>
      </c>
      <c r="CP17" s="323">
        <f>SUM(CP12:CP16)</f>
        <v>0</v>
      </c>
      <c r="CQ17" s="224">
        <f>SUM(CQ12:CQ16)</f>
        <v>0</v>
      </c>
      <c r="CR17" s="225"/>
      <c r="CS17" s="226"/>
      <c r="CT17" s="227"/>
      <c r="CU17" s="223">
        <f>SUM(CU12:CU16)</f>
        <v>0</v>
      </c>
      <c r="CV17" s="224">
        <f>SUM(CV12:CV16)</f>
        <v>0</v>
      </c>
      <c r="CW17" s="225"/>
      <c r="CX17" s="226"/>
      <c r="CY17" s="227"/>
      <c r="CZ17" s="223">
        <f>SUM(CZ12:CZ16)</f>
        <v>0</v>
      </c>
      <c r="DA17" s="224">
        <f>SUM(DA12:DA16)</f>
        <v>0</v>
      </c>
      <c r="DB17" s="225"/>
      <c r="DC17" s="226"/>
      <c r="DD17" s="227"/>
      <c r="DE17" s="223">
        <f>SUM(DE12:DE16)</f>
        <v>0</v>
      </c>
      <c r="DF17" s="224">
        <f>SUM(DF12:DF16)</f>
        <v>0</v>
      </c>
      <c r="DG17" s="225"/>
      <c r="DH17" s="226"/>
      <c r="DI17" s="227"/>
      <c r="DJ17" s="228">
        <f>SUM(DJ12:DJ16)</f>
        <v>0</v>
      </c>
    </row>
    <row r="18" spans="1:114" s="59" customFormat="1" ht="15.95" customHeight="1">
      <c r="A18" s="144" t="s">
        <v>134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308"/>
      <c r="BN18" s="308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8"/>
      <c r="CC18" s="308"/>
      <c r="CD18" s="308"/>
      <c r="CE18" s="308"/>
      <c r="CF18" s="308"/>
      <c r="CG18" s="308"/>
      <c r="CH18" s="308"/>
      <c r="CI18" s="308"/>
      <c r="CJ18" s="308"/>
      <c r="CK18" s="308"/>
      <c r="CL18" s="308"/>
      <c r="CM18" s="308"/>
      <c r="CN18" s="308"/>
      <c r="CO18" s="308"/>
      <c r="CP18" s="308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145"/>
    </row>
    <row r="19" spans="1:114" s="55" customFormat="1" ht="15.95" customHeight="1">
      <c r="A19" s="241" t="s">
        <v>504</v>
      </c>
      <c r="B19" s="242" t="s">
        <v>422</v>
      </c>
      <c r="C19" s="239"/>
      <c r="D19" s="56">
        <v>1</v>
      </c>
      <c r="E19" s="147"/>
      <c r="F19" s="148"/>
      <c r="G19" s="149"/>
      <c r="H19" s="157">
        <v>3</v>
      </c>
      <c r="I19" s="298">
        <f t="shared" ref="I19:I27" si="2">H19*30</f>
        <v>90</v>
      </c>
      <c r="J19" s="324">
        <f t="shared" ref="J19:J27" ca="1" si="3">IF(Т_РВО="Перший бакалаврський",IF(Т_ФН="денна",O19*$S$2+T19*$X$2+Y19*$AC$2+AD19*$AH$2+AI19*$AM$2+AN19*$AR$2+AS19*$AW$2+AX19*$BB$2+BC19*$BG$2+BH19*$BL$2+BM19*$BQ$2+BR19*$BV$2+BW19*$CA$2+CB19*$CF$2,O19+T19+Y19+AD19+AI19+AN19+AS19+AX19+BC19+BH19+BM19+BR19+BW19+CB19+CG19+CL19+CQ19+CV19+DA19+DF19),IF(Т_ФН="денна",O19*$S$2+T19*$X$2+Y19*$AC$2+AD19*$AH$2+AI19*$AM$2+AN19*$AR$2,O19+T19+Y19+AD19+AI19+AN19))</f>
        <v>40</v>
      </c>
      <c r="K19" s="324">
        <f t="shared" ref="K19:K27" ca="1" si="4">IF(Т_РВО="Перший бакалаврський",IF(Т_ФН="денна",P19*$S$2+U19*$X$2+Z19*$AC$2+AE19*$AH$2+AJ19*$AM$2+AO19*$AR$2+AT19*$AW$2+AY19*$BB$2+BD19*$BG$2+BI19*$BL$2+BN19*$BQ$2+BS19*$BV$2+BX19*$CA$2+CC19*$CF$2,P19+U19+Z19+AE19+AJ19+AO19+AT19+AY19+BD19+BI19+BN19+BS19+BX19+CC19+CH19+CM19+CR19+CW19+DB19+DG19),IF(Т_ФН="денна",P19*$S$2+U19*$X$2+Z19*$AC$2+AE19*$AH$2+AJ19*$AM$2+AO19*$AR$2,P19+U19+Z19+AE19+AJ19+AO19))</f>
        <v>24</v>
      </c>
      <c r="L19" s="324">
        <f t="shared" ref="L19:L27" ca="1" si="5">IF(Т_РВО="Перший бакалаврський",IF(Т_ФН="денна",Q19*$S$2+V19*$X$2+AA19*$AC$2+AF19*$AH$2+AK19*$AM$2+AP19*$AR$2+AU19*$AW$2+AZ19*$BB$2+BE19*$BG$2+BJ19*$BL$2+BO19*$BQ$2+BT19*$BV$2+BY19*$CA$2+CD19*$CF$2,Q19+V19+AA19+AF19+AK19+AP19+AU19+AZ19+BE19+BJ19+BO19+BT19+BY19+CD19+CI19+CN19+CS19+CX19+DC19+DH19),IF(Т_ФН="денна",Q19*$S$2+V19*$X$2+AA19*$AC$2+AF19*$AH$2+AK19*$AM$2+AP19*$AR$2,Q19+V19+AA19+AF19+AK19+AP19))</f>
        <v>16</v>
      </c>
      <c r="M19" s="324">
        <f t="shared" ref="M19:M27" ca="1" si="6">IF(Т_РВО="Перший бакалаврський",IF(Т_ФН="денна",R19*$S$2+W19*$X$2+AB19*$AC$2+AG19*$AH$2+AL19*$AM$2+AQ19*$AR$2+AV19*$AW$2+BA19*$BB$2+BF19*$BG$2+BK19*$BL$2+BP19*$BQ$2+BU19*$BV$2+BZ19*$CA$2+CE19*$CF$2,R19+W19+AB19+AG19+AL19+AQ19+AV19+BA19+BF19+BK19+BP19+BU19+BZ19+CE19+CJ19+CO19+CT19+CY19+DD19+DI19),IF(Т_ФН="денна",R19*$S$2+W19*$X$2+AB19*$AC$2+AG19*$AH$2+AL19*$AM$2+AQ19*$AR$2,R19+W19+AB19+AG19+AL19+AQ19))</f>
        <v>0</v>
      </c>
      <c r="N19" s="325">
        <f t="shared" ref="N19:N33" si="7">I19-J19</f>
        <v>50</v>
      </c>
      <c r="O19" s="301"/>
      <c r="P19" s="310"/>
      <c r="Q19" s="310"/>
      <c r="R19" s="310"/>
      <c r="S19" s="326"/>
      <c r="T19" s="301"/>
      <c r="U19" s="310"/>
      <c r="V19" s="310"/>
      <c r="W19" s="310"/>
      <c r="X19" s="326"/>
      <c r="Y19" s="301"/>
      <c r="Z19" s="310"/>
      <c r="AA19" s="310"/>
      <c r="AB19" s="310"/>
      <c r="AC19" s="326"/>
      <c r="AD19" s="301"/>
      <c r="AE19" s="310"/>
      <c r="AF19" s="310"/>
      <c r="AG19" s="310"/>
      <c r="AH19" s="326"/>
      <c r="AI19" s="301">
        <f>AJ19+AK19+AL19</f>
        <v>5</v>
      </c>
      <c r="AJ19" s="310">
        <v>3</v>
      </c>
      <c r="AK19" s="310">
        <v>2</v>
      </c>
      <c r="AL19" s="310"/>
      <c r="AM19" s="326">
        <v>3</v>
      </c>
      <c r="AN19" s="301"/>
      <c r="AO19" s="310"/>
      <c r="AP19" s="310"/>
      <c r="AQ19" s="310"/>
      <c r="AR19" s="326"/>
      <c r="AS19" s="301"/>
      <c r="AT19" s="310"/>
      <c r="AU19" s="310"/>
      <c r="AV19" s="310"/>
      <c r="AW19" s="326"/>
      <c r="AX19" s="301"/>
      <c r="AY19" s="310"/>
      <c r="AZ19" s="310"/>
      <c r="BA19" s="310"/>
      <c r="BB19" s="326"/>
      <c r="BC19" s="301"/>
      <c r="BD19" s="310"/>
      <c r="BE19" s="310"/>
      <c r="BF19" s="310"/>
      <c r="BG19" s="326"/>
      <c r="BH19" s="301"/>
      <c r="BI19" s="310"/>
      <c r="BJ19" s="310"/>
      <c r="BK19" s="310"/>
      <c r="BL19" s="326"/>
      <c r="BM19" s="301"/>
      <c r="BN19" s="310"/>
      <c r="BO19" s="310"/>
      <c r="BP19" s="310"/>
      <c r="BQ19" s="326"/>
      <c r="BR19" s="301"/>
      <c r="BS19" s="310"/>
      <c r="BT19" s="310"/>
      <c r="BU19" s="310"/>
      <c r="BV19" s="326"/>
      <c r="BW19" s="301"/>
      <c r="BX19" s="310"/>
      <c r="BY19" s="310"/>
      <c r="BZ19" s="310"/>
      <c r="CA19" s="326"/>
      <c r="CB19" s="301"/>
      <c r="CC19" s="339"/>
      <c r="CD19" s="339"/>
      <c r="CE19" s="339"/>
      <c r="CF19" s="326"/>
      <c r="CG19" s="301"/>
      <c r="CH19" s="310"/>
      <c r="CI19" s="310"/>
      <c r="CJ19" s="310"/>
      <c r="CK19" s="341"/>
      <c r="CL19" s="301"/>
      <c r="CM19" s="310"/>
      <c r="CN19" s="310"/>
      <c r="CO19" s="310"/>
      <c r="CP19" s="336"/>
      <c r="CQ19" s="221">
        <f t="shared" ref="CQ19:CQ36" si="8">CR19+CS19+CT19</f>
        <v>0</v>
      </c>
      <c r="CR19" s="217"/>
      <c r="CS19" s="217"/>
      <c r="CT19" s="217"/>
      <c r="CU19" s="57"/>
      <c r="CV19" s="221">
        <f t="shared" ref="CV19:CV36" si="9">CW19+CX19+CY19</f>
        <v>0</v>
      </c>
      <c r="CW19" s="217"/>
      <c r="CX19" s="217"/>
      <c r="CY19" s="217"/>
      <c r="CZ19" s="57"/>
      <c r="DA19" s="221">
        <f t="shared" ref="DA19:DA36" si="10">DB19+DC19+DD19</f>
        <v>0</v>
      </c>
      <c r="DB19" s="217"/>
      <c r="DC19" s="217"/>
      <c r="DD19" s="217"/>
      <c r="DE19" s="57"/>
      <c r="DF19" s="221">
        <f t="shared" ref="DF19:DF36" si="11">DG19+DH19+DI19</f>
        <v>0</v>
      </c>
      <c r="DG19" s="217"/>
      <c r="DH19" s="217"/>
      <c r="DI19" s="217"/>
      <c r="DJ19" s="58"/>
    </row>
    <row r="20" spans="1:114" s="55" customFormat="1" ht="30" customHeight="1">
      <c r="A20" s="241" t="s">
        <v>505</v>
      </c>
      <c r="B20" s="242" t="s">
        <v>423</v>
      </c>
      <c r="C20" s="239"/>
      <c r="D20" s="47">
        <v>2</v>
      </c>
      <c r="E20" s="48"/>
      <c r="F20" s="48"/>
      <c r="G20" s="149"/>
      <c r="H20" s="157">
        <v>4</v>
      </c>
      <c r="I20" s="298">
        <f t="shared" si="2"/>
        <v>120</v>
      </c>
      <c r="J20" s="324">
        <f t="shared" ca="1" si="3"/>
        <v>56</v>
      </c>
      <c r="K20" s="324">
        <f t="shared" ca="1" si="4"/>
        <v>24</v>
      </c>
      <c r="L20" s="324">
        <f t="shared" ca="1" si="5"/>
        <v>32</v>
      </c>
      <c r="M20" s="324">
        <f t="shared" ca="1" si="6"/>
        <v>0</v>
      </c>
      <c r="N20" s="325">
        <f t="shared" si="7"/>
        <v>64</v>
      </c>
      <c r="O20" s="301"/>
      <c r="P20" s="310"/>
      <c r="Q20" s="310"/>
      <c r="R20" s="310"/>
      <c r="S20" s="326"/>
      <c r="T20" s="301"/>
      <c r="U20" s="310"/>
      <c r="V20" s="310"/>
      <c r="W20" s="310"/>
      <c r="X20" s="326"/>
      <c r="Y20" s="301"/>
      <c r="Z20" s="310"/>
      <c r="AA20" s="310"/>
      <c r="AB20" s="310"/>
      <c r="AC20" s="326"/>
      <c r="AD20" s="301"/>
      <c r="AE20" s="310"/>
      <c r="AF20" s="310"/>
      <c r="AG20" s="310"/>
      <c r="AH20" s="326"/>
      <c r="AI20" s="301"/>
      <c r="AJ20" s="310"/>
      <c r="AK20" s="310"/>
      <c r="AL20" s="310"/>
      <c r="AM20" s="326"/>
      <c r="AN20" s="301">
        <f>AO20+AP20+AQ20</f>
        <v>7</v>
      </c>
      <c r="AO20" s="310">
        <v>3</v>
      </c>
      <c r="AP20" s="310">
        <v>4</v>
      </c>
      <c r="AQ20" s="310"/>
      <c r="AR20" s="326">
        <v>4</v>
      </c>
      <c r="AS20" s="301"/>
      <c r="AT20" s="310"/>
      <c r="AU20" s="310"/>
      <c r="AV20" s="310"/>
      <c r="AW20" s="326"/>
      <c r="AX20" s="301"/>
      <c r="AY20" s="310"/>
      <c r="AZ20" s="310"/>
      <c r="BA20" s="310"/>
      <c r="BB20" s="326"/>
      <c r="BC20" s="301"/>
      <c r="BD20" s="310"/>
      <c r="BE20" s="310"/>
      <c r="BF20" s="310"/>
      <c r="BG20" s="326"/>
      <c r="BH20" s="301"/>
      <c r="BI20" s="310"/>
      <c r="BJ20" s="310"/>
      <c r="BK20" s="310"/>
      <c r="BL20" s="326"/>
      <c r="BM20" s="301"/>
      <c r="BN20" s="310"/>
      <c r="BO20" s="310"/>
      <c r="BP20" s="310"/>
      <c r="BQ20" s="326"/>
      <c r="BR20" s="301"/>
      <c r="BS20" s="310"/>
      <c r="BT20" s="310"/>
      <c r="BU20" s="310"/>
      <c r="BV20" s="326"/>
      <c r="BW20" s="301"/>
      <c r="BX20" s="310"/>
      <c r="BY20" s="310"/>
      <c r="BZ20" s="310"/>
      <c r="CA20" s="326"/>
      <c r="CB20" s="301"/>
      <c r="CC20" s="339"/>
      <c r="CD20" s="339"/>
      <c r="CE20" s="339"/>
      <c r="CF20" s="326"/>
      <c r="CG20" s="301"/>
      <c r="CH20" s="310"/>
      <c r="CI20" s="310"/>
      <c r="CJ20" s="310"/>
      <c r="CK20" s="341"/>
      <c r="CL20" s="301"/>
      <c r="CM20" s="310"/>
      <c r="CN20" s="310"/>
      <c r="CO20" s="310"/>
      <c r="CP20" s="336"/>
      <c r="CQ20" s="221">
        <f t="shared" si="8"/>
        <v>0</v>
      </c>
      <c r="CR20" s="217"/>
      <c r="CS20" s="217"/>
      <c r="CT20" s="217"/>
      <c r="CU20" s="57"/>
      <c r="CV20" s="221">
        <f t="shared" si="9"/>
        <v>0</v>
      </c>
      <c r="CW20" s="217"/>
      <c r="CX20" s="217"/>
      <c r="CY20" s="217"/>
      <c r="CZ20" s="57"/>
      <c r="DA20" s="221">
        <f t="shared" si="10"/>
        <v>0</v>
      </c>
      <c r="DB20" s="217"/>
      <c r="DC20" s="217"/>
      <c r="DD20" s="217"/>
      <c r="DE20" s="57"/>
      <c r="DF20" s="221">
        <f t="shared" si="11"/>
        <v>0</v>
      </c>
      <c r="DG20" s="217"/>
      <c r="DH20" s="217"/>
      <c r="DI20" s="217"/>
      <c r="DJ20" s="58"/>
    </row>
    <row r="21" spans="1:114" s="55" customFormat="1" ht="15.95" customHeight="1">
      <c r="A21" s="241" t="s">
        <v>506</v>
      </c>
      <c r="B21" s="242" t="s">
        <v>424</v>
      </c>
      <c r="C21" s="239"/>
      <c r="D21" s="47">
        <v>3</v>
      </c>
      <c r="E21" s="48"/>
      <c r="F21" s="48"/>
      <c r="G21" s="149"/>
      <c r="H21" s="157">
        <v>4</v>
      </c>
      <c r="I21" s="298">
        <f t="shared" si="2"/>
        <v>120</v>
      </c>
      <c r="J21" s="324">
        <f t="shared" ca="1" si="3"/>
        <v>56</v>
      </c>
      <c r="K21" s="324">
        <f t="shared" ca="1" si="4"/>
        <v>32</v>
      </c>
      <c r="L21" s="324">
        <f t="shared" ca="1" si="5"/>
        <v>24</v>
      </c>
      <c r="M21" s="324">
        <f t="shared" ca="1" si="6"/>
        <v>0</v>
      </c>
      <c r="N21" s="325">
        <f t="shared" si="7"/>
        <v>64</v>
      </c>
      <c r="O21" s="301"/>
      <c r="P21" s="310"/>
      <c r="Q21" s="310"/>
      <c r="R21" s="310"/>
      <c r="S21" s="326"/>
      <c r="T21" s="301"/>
      <c r="U21" s="310"/>
      <c r="V21" s="310"/>
      <c r="W21" s="310"/>
      <c r="X21" s="326"/>
      <c r="Y21" s="301"/>
      <c r="Z21" s="310"/>
      <c r="AA21" s="310"/>
      <c r="AB21" s="310"/>
      <c r="AC21" s="326"/>
      <c r="AD21" s="301"/>
      <c r="AE21" s="310"/>
      <c r="AF21" s="310"/>
      <c r="AG21" s="310"/>
      <c r="AH21" s="326"/>
      <c r="AI21" s="301"/>
      <c r="AJ21" s="310"/>
      <c r="AK21" s="310"/>
      <c r="AL21" s="310"/>
      <c r="AM21" s="326"/>
      <c r="AN21" s="301"/>
      <c r="AO21" s="310"/>
      <c r="AP21" s="310"/>
      <c r="AQ21" s="310"/>
      <c r="AR21" s="326"/>
      <c r="AS21" s="301">
        <f>AT21+AU21+AV21</f>
        <v>7</v>
      </c>
      <c r="AT21" s="310">
        <v>4</v>
      </c>
      <c r="AU21" s="310">
        <v>3</v>
      </c>
      <c r="AV21" s="310"/>
      <c r="AW21" s="326">
        <v>4</v>
      </c>
      <c r="AX21" s="301"/>
      <c r="AY21" s="310"/>
      <c r="AZ21" s="310"/>
      <c r="BA21" s="310"/>
      <c r="BB21" s="326"/>
      <c r="BC21" s="301"/>
      <c r="BD21" s="310"/>
      <c r="BE21" s="310"/>
      <c r="BF21" s="310"/>
      <c r="BG21" s="326"/>
      <c r="BH21" s="301"/>
      <c r="BI21" s="310"/>
      <c r="BJ21" s="310"/>
      <c r="BK21" s="310"/>
      <c r="BL21" s="326"/>
      <c r="BM21" s="301"/>
      <c r="BN21" s="310"/>
      <c r="BO21" s="310"/>
      <c r="BP21" s="310"/>
      <c r="BQ21" s="326"/>
      <c r="BR21" s="301"/>
      <c r="BS21" s="310"/>
      <c r="BT21" s="310"/>
      <c r="BU21" s="310"/>
      <c r="BV21" s="326"/>
      <c r="BW21" s="301"/>
      <c r="BX21" s="310"/>
      <c r="BY21" s="310"/>
      <c r="BZ21" s="310"/>
      <c r="CA21" s="326"/>
      <c r="CB21" s="301"/>
      <c r="CC21" s="339"/>
      <c r="CD21" s="339"/>
      <c r="CE21" s="339"/>
      <c r="CF21" s="326"/>
      <c r="CG21" s="301"/>
      <c r="CH21" s="310"/>
      <c r="CI21" s="310"/>
      <c r="CJ21" s="310"/>
      <c r="CK21" s="341"/>
      <c r="CL21" s="301"/>
      <c r="CM21" s="310"/>
      <c r="CN21" s="310"/>
      <c r="CO21" s="310"/>
      <c r="CP21" s="336"/>
      <c r="CQ21" s="221">
        <f t="shared" si="8"/>
        <v>0</v>
      </c>
      <c r="CR21" s="217"/>
      <c r="CS21" s="217"/>
      <c r="CT21" s="217"/>
      <c r="CU21" s="57"/>
      <c r="CV21" s="221">
        <f t="shared" si="9"/>
        <v>0</v>
      </c>
      <c r="CW21" s="217"/>
      <c r="CX21" s="217"/>
      <c r="CY21" s="217"/>
      <c r="CZ21" s="57"/>
      <c r="DA21" s="221">
        <f t="shared" si="10"/>
        <v>0</v>
      </c>
      <c r="DB21" s="217"/>
      <c r="DC21" s="217"/>
      <c r="DD21" s="217"/>
      <c r="DE21" s="57"/>
      <c r="DF21" s="221">
        <f t="shared" si="11"/>
        <v>0</v>
      </c>
      <c r="DG21" s="217"/>
      <c r="DH21" s="217"/>
      <c r="DI21" s="217"/>
      <c r="DJ21" s="58"/>
    </row>
    <row r="22" spans="1:114" s="55" customFormat="1" ht="29.25" customHeight="1">
      <c r="A22" s="241" t="s">
        <v>507</v>
      </c>
      <c r="B22" s="381" t="s">
        <v>425</v>
      </c>
      <c r="C22" s="239">
        <v>4</v>
      </c>
      <c r="D22" s="47"/>
      <c r="E22" s="48"/>
      <c r="F22" s="48"/>
      <c r="G22" s="149">
        <v>4</v>
      </c>
      <c r="H22" s="157">
        <v>4</v>
      </c>
      <c r="I22" s="298">
        <f t="shared" si="2"/>
        <v>120</v>
      </c>
      <c r="J22" s="324">
        <f t="shared" ca="1" si="3"/>
        <v>48</v>
      </c>
      <c r="K22" s="324">
        <f t="shared" ca="1" si="4"/>
        <v>16</v>
      </c>
      <c r="L22" s="324">
        <f t="shared" ca="1" si="5"/>
        <v>0</v>
      </c>
      <c r="M22" s="324">
        <f t="shared" ca="1" si="6"/>
        <v>32</v>
      </c>
      <c r="N22" s="325">
        <f t="shared" si="7"/>
        <v>72</v>
      </c>
      <c r="O22" s="301"/>
      <c r="P22" s="310"/>
      <c r="Q22" s="310"/>
      <c r="R22" s="310"/>
      <c r="S22" s="326"/>
      <c r="T22" s="301"/>
      <c r="U22" s="310"/>
      <c r="V22" s="310"/>
      <c r="W22" s="310"/>
      <c r="X22" s="326"/>
      <c r="Y22" s="301"/>
      <c r="Z22" s="310"/>
      <c r="AA22" s="310"/>
      <c r="AB22" s="310"/>
      <c r="AC22" s="326"/>
      <c r="AD22" s="301"/>
      <c r="AE22" s="310"/>
      <c r="AF22" s="310"/>
      <c r="AG22" s="310"/>
      <c r="AH22" s="326"/>
      <c r="AI22" s="301"/>
      <c r="AJ22" s="310"/>
      <c r="AK22" s="310"/>
      <c r="AL22" s="310"/>
      <c r="AM22" s="326"/>
      <c r="AN22" s="301"/>
      <c r="AO22" s="310"/>
      <c r="AP22" s="310"/>
      <c r="AQ22" s="310"/>
      <c r="AR22" s="326"/>
      <c r="AS22" s="301"/>
      <c r="AT22" s="310"/>
      <c r="AU22" s="310"/>
      <c r="AV22" s="310"/>
      <c r="AW22" s="326"/>
      <c r="AX22" s="301">
        <f>AY22+AZ22+BA22</f>
        <v>6</v>
      </c>
      <c r="AY22" s="310">
        <v>2</v>
      </c>
      <c r="AZ22" s="310"/>
      <c r="BA22" s="310">
        <v>4</v>
      </c>
      <c r="BB22" s="326">
        <v>4</v>
      </c>
      <c r="BC22" s="301"/>
      <c r="BD22" s="310"/>
      <c r="BE22" s="310"/>
      <c r="BF22" s="310"/>
      <c r="BG22" s="326"/>
      <c r="BH22" s="301"/>
      <c r="BI22" s="310"/>
      <c r="BJ22" s="310"/>
      <c r="BK22" s="310"/>
      <c r="BL22" s="326"/>
      <c r="BM22" s="301"/>
      <c r="BN22" s="310"/>
      <c r="BO22" s="310"/>
      <c r="BP22" s="310"/>
      <c r="BQ22" s="326"/>
      <c r="BR22" s="301"/>
      <c r="BS22" s="310"/>
      <c r="BT22" s="310"/>
      <c r="BU22" s="310"/>
      <c r="BV22" s="326"/>
      <c r="BW22" s="301"/>
      <c r="BX22" s="310"/>
      <c r="BY22" s="310"/>
      <c r="BZ22" s="310"/>
      <c r="CA22" s="326"/>
      <c r="CB22" s="301"/>
      <c r="CC22" s="339"/>
      <c r="CD22" s="339"/>
      <c r="CE22" s="339"/>
      <c r="CF22" s="326"/>
      <c r="CG22" s="301"/>
      <c r="CH22" s="310"/>
      <c r="CI22" s="310"/>
      <c r="CJ22" s="310"/>
      <c r="CK22" s="341"/>
      <c r="CL22" s="301"/>
      <c r="CM22" s="310"/>
      <c r="CN22" s="310"/>
      <c r="CO22" s="310"/>
      <c r="CP22" s="336"/>
      <c r="CQ22" s="221">
        <f t="shared" si="8"/>
        <v>0</v>
      </c>
      <c r="CR22" s="217"/>
      <c r="CS22" s="217"/>
      <c r="CT22" s="217"/>
      <c r="CU22" s="57"/>
      <c r="CV22" s="221">
        <f t="shared" si="9"/>
        <v>0</v>
      </c>
      <c r="CW22" s="217"/>
      <c r="CX22" s="217"/>
      <c r="CY22" s="217"/>
      <c r="CZ22" s="57"/>
      <c r="DA22" s="221">
        <f t="shared" si="10"/>
        <v>0</v>
      </c>
      <c r="DB22" s="217"/>
      <c r="DC22" s="217"/>
      <c r="DD22" s="217"/>
      <c r="DE22" s="57"/>
      <c r="DF22" s="221">
        <f t="shared" si="11"/>
        <v>0</v>
      </c>
      <c r="DG22" s="217"/>
      <c r="DH22" s="217"/>
      <c r="DI22" s="217"/>
      <c r="DJ22" s="58"/>
    </row>
    <row r="23" spans="1:114" s="55" customFormat="1" ht="15.95" customHeight="1">
      <c r="A23" s="241" t="s">
        <v>508</v>
      </c>
      <c r="B23" s="381" t="s">
        <v>426</v>
      </c>
      <c r="C23" s="239">
        <v>2</v>
      </c>
      <c r="D23" s="47"/>
      <c r="E23" s="48"/>
      <c r="F23" s="48"/>
      <c r="G23" s="149"/>
      <c r="H23" s="157">
        <v>4</v>
      </c>
      <c r="I23" s="298">
        <f t="shared" si="2"/>
        <v>120</v>
      </c>
      <c r="J23" s="324">
        <f t="shared" ca="1" si="3"/>
        <v>48</v>
      </c>
      <c r="K23" s="324">
        <f t="shared" ca="1" si="4"/>
        <v>32</v>
      </c>
      <c r="L23" s="324">
        <f t="shared" ca="1" si="5"/>
        <v>16</v>
      </c>
      <c r="M23" s="324">
        <f t="shared" ca="1" si="6"/>
        <v>0</v>
      </c>
      <c r="N23" s="325">
        <f t="shared" si="7"/>
        <v>72</v>
      </c>
      <c r="O23" s="301"/>
      <c r="P23" s="310"/>
      <c r="Q23" s="310"/>
      <c r="R23" s="310"/>
      <c r="S23" s="326"/>
      <c r="T23" s="301"/>
      <c r="U23" s="310"/>
      <c r="V23" s="310"/>
      <c r="W23" s="310"/>
      <c r="X23" s="326"/>
      <c r="Y23" s="301"/>
      <c r="Z23" s="310"/>
      <c r="AA23" s="310"/>
      <c r="AB23" s="310"/>
      <c r="AC23" s="326"/>
      <c r="AD23" s="301"/>
      <c r="AE23" s="310"/>
      <c r="AF23" s="310"/>
      <c r="AG23" s="310"/>
      <c r="AH23" s="326"/>
      <c r="AI23" s="301">
        <v>3</v>
      </c>
      <c r="AJ23" s="310">
        <v>2</v>
      </c>
      <c r="AK23" s="310">
        <v>1</v>
      </c>
      <c r="AL23" s="310"/>
      <c r="AM23" s="326">
        <v>2</v>
      </c>
      <c r="AN23" s="301">
        <v>3</v>
      </c>
      <c r="AO23" s="310">
        <v>2</v>
      </c>
      <c r="AP23" s="310">
        <v>1</v>
      </c>
      <c r="AQ23" s="310"/>
      <c r="AR23" s="326">
        <v>2</v>
      </c>
      <c r="AS23" s="301"/>
      <c r="AT23" s="310"/>
      <c r="AU23" s="310"/>
      <c r="AV23" s="310"/>
      <c r="AW23" s="326"/>
      <c r="AX23" s="301"/>
      <c r="AY23" s="310"/>
      <c r="AZ23" s="310"/>
      <c r="BA23" s="310"/>
      <c r="BB23" s="326"/>
      <c r="BC23" s="301"/>
      <c r="BD23" s="310"/>
      <c r="BE23" s="310"/>
      <c r="BF23" s="310"/>
      <c r="BG23" s="326"/>
      <c r="BH23" s="301"/>
      <c r="BI23" s="310"/>
      <c r="BJ23" s="310"/>
      <c r="BK23" s="310"/>
      <c r="BL23" s="326"/>
      <c r="BM23" s="301"/>
      <c r="BN23" s="310"/>
      <c r="BO23" s="310"/>
      <c r="BP23" s="310"/>
      <c r="BQ23" s="326"/>
      <c r="BR23" s="301"/>
      <c r="BS23" s="310"/>
      <c r="BT23" s="310"/>
      <c r="BU23" s="310"/>
      <c r="BV23" s="326"/>
      <c r="BW23" s="301"/>
      <c r="BX23" s="310"/>
      <c r="BY23" s="310"/>
      <c r="BZ23" s="310"/>
      <c r="CA23" s="326"/>
      <c r="CB23" s="301"/>
      <c r="CC23" s="339"/>
      <c r="CD23" s="339"/>
      <c r="CE23" s="339"/>
      <c r="CF23" s="326"/>
      <c r="CG23" s="301"/>
      <c r="CH23" s="310"/>
      <c r="CI23" s="310"/>
      <c r="CJ23" s="310"/>
      <c r="CK23" s="341"/>
      <c r="CL23" s="301"/>
      <c r="CM23" s="310"/>
      <c r="CN23" s="310"/>
      <c r="CO23" s="310"/>
      <c r="CP23" s="336"/>
      <c r="CQ23" s="221">
        <f t="shared" si="8"/>
        <v>0</v>
      </c>
      <c r="CR23" s="217"/>
      <c r="CS23" s="217"/>
      <c r="CT23" s="217"/>
      <c r="CU23" s="57"/>
      <c r="CV23" s="221">
        <f t="shared" si="9"/>
        <v>0</v>
      </c>
      <c r="CW23" s="217"/>
      <c r="CX23" s="217"/>
      <c r="CY23" s="217"/>
      <c r="CZ23" s="57"/>
      <c r="DA23" s="221">
        <f t="shared" si="10"/>
        <v>0</v>
      </c>
      <c r="DB23" s="217"/>
      <c r="DC23" s="217"/>
      <c r="DD23" s="217"/>
      <c r="DE23" s="57"/>
      <c r="DF23" s="221">
        <f t="shared" si="11"/>
        <v>0</v>
      </c>
      <c r="DG23" s="217"/>
      <c r="DH23" s="217"/>
      <c r="DI23" s="217"/>
      <c r="DJ23" s="58"/>
    </row>
    <row r="24" spans="1:114" s="55" customFormat="1" ht="15.95" customHeight="1">
      <c r="A24" s="241" t="s">
        <v>509</v>
      </c>
      <c r="B24" s="381" t="s">
        <v>427</v>
      </c>
      <c r="C24" s="239"/>
      <c r="D24" s="47" t="s">
        <v>490</v>
      </c>
      <c r="E24" s="48"/>
      <c r="F24" s="48"/>
      <c r="G24" s="149"/>
      <c r="H24" s="157">
        <v>5</v>
      </c>
      <c r="I24" s="298">
        <f t="shared" si="2"/>
        <v>150</v>
      </c>
      <c r="J24" s="324">
        <f t="shared" ca="1" si="3"/>
        <v>72</v>
      </c>
      <c r="K24" s="324">
        <f t="shared" ca="1" si="4"/>
        <v>32</v>
      </c>
      <c r="L24" s="324">
        <f t="shared" ca="1" si="5"/>
        <v>0</v>
      </c>
      <c r="M24" s="324">
        <f t="shared" ca="1" si="6"/>
        <v>40</v>
      </c>
      <c r="N24" s="325">
        <f t="shared" si="7"/>
        <v>78</v>
      </c>
      <c r="O24" s="301"/>
      <c r="P24" s="310"/>
      <c r="Q24" s="310"/>
      <c r="R24" s="310"/>
      <c r="S24" s="326"/>
      <c r="T24" s="301"/>
      <c r="U24" s="310"/>
      <c r="V24" s="310"/>
      <c r="W24" s="310"/>
      <c r="X24" s="326"/>
      <c r="Y24" s="301"/>
      <c r="Z24" s="310"/>
      <c r="AA24" s="310"/>
      <c r="AB24" s="310"/>
      <c r="AC24" s="326"/>
      <c r="AD24" s="301"/>
      <c r="AE24" s="310"/>
      <c r="AF24" s="310"/>
      <c r="AG24" s="310"/>
      <c r="AH24" s="326"/>
      <c r="AI24" s="301"/>
      <c r="AJ24" s="310"/>
      <c r="AK24" s="310"/>
      <c r="AL24" s="310"/>
      <c r="AM24" s="326"/>
      <c r="AN24" s="301">
        <f>AO24+AP24+AQ24</f>
        <v>5</v>
      </c>
      <c r="AO24" s="310">
        <v>2</v>
      </c>
      <c r="AP24" s="310"/>
      <c r="AQ24" s="310">
        <v>3</v>
      </c>
      <c r="AR24" s="326">
        <v>3</v>
      </c>
      <c r="AS24" s="301">
        <f>AT24+AU24+AV24</f>
        <v>4</v>
      </c>
      <c r="AT24" s="310">
        <v>2</v>
      </c>
      <c r="AU24" s="310"/>
      <c r="AV24" s="310">
        <v>2</v>
      </c>
      <c r="AW24" s="326">
        <v>2</v>
      </c>
      <c r="AX24" s="301"/>
      <c r="AY24" s="310"/>
      <c r="AZ24" s="310"/>
      <c r="BA24" s="310"/>
      <c r="BB24" s="326"/>
      <c r="BC24" s="301"/>
      <c r="BD24" s="310"/>
      <c r="BE24" s="310"/>
      <c r="BF24" s="310"/>
      <c r="BG24" s="326"/>
      <c r="BH24" s="301"/>
      <c r="BI24" s="310"/>
      <c r="BJ24" s="310"/>
      <c r="BK24" s="310"/>
      <c r="BL24" s="326"/>
      <c r="BM24" s="301"/>
      <c r="BN24" s="310"/>
      <c r="BO24" s="310"/>
      <c r="BP24" s="310"/>
      <c r="BQ24" s="326"/>
      <c r="BR24" s="301"/>
      <c r="BS24" s="310"/>
      <c r="BT24" s="310"/>
      <c r="BU24" s="310"/>
      <c r="BV24" s="326"/>
      <c r="BW24" s="301"/>
      <c r="BX24" s="310"/>
      <c r="BY24" s="310"/>
      <c r="BZ24" s="310"/>
      <c r="CA24" s="326"/>
      <c r="CB24" s="301"/>
      <c r="CC24" s="339"/>
      <c r="CD24" s="339"/>
      <c r="CE24" s="339"/>
      <c r="CF24" s="326"/>
      <c r="CG24" s="301"/>
      <c r="CH24" s="310"/>
      <c r="CI24" s="310"/>
      <c r="CJ24" s="310"/>
      <c r="CK24" s="341"/>
      <c r="CL24" s="301"/>
      <c r="CM24" s="310"/>
      <c r="CN24" s="310"/>
      <c r="CO24" s="310"/>
      <c r="CP24" s="336"/>
      <c r="CQ24" s="221">
        <f t="shared" si="8"/>
        <v>0</v>
      </c>
      <c r="CR24" s="217"/>
      <c r="CS24" s="217"/>
      <c r="CT24" s="217"/>
      <c r="CU24" s="57"/>
      <c r="CV24" s="221">
        <f t="shared" si="9"/>
        <v>0</v>
      </c>
      <c r="CW24" s="217"/>
      <c r="CX24" s="217"/>
      <c r="CY24" s="217"/>
      <c r="CZ24" s="57"/>
      <c r="DA24" s="221">
        <f t="shared" si="10"/>
        <v>0</v>
      </c>
      <c r="DB24" s="217"/>
      <c r="DC24" s="217"/>
      <c r="DD24" s="217"/>
      <c r="DE24" s="57"/>
      <c r="DF24" s="221">
        <f t="shared" si="11"/>
        <v>0</v>
      </c>
      <c r="DG24" s="217"/>
      <c r="DH24" s="217"/>
      <c r="DI24" s="217"/>
      <c r="DJ24" s="58"/>
    </row>
    <row r="25" spans="1:114" s="55" customFormat="1" ht="15.95" customHeight="1">
      <c r="A25" s="241" t="s">
        <v>510</v>
      </c>
      <c r="B25" s="381" t="s">
        <v>428</v>
      </c>
      <c r="C25" s="239"/>
      <c r="D25" s="47">
        <v>6</v>
      </c>
      <c r="E25" s="48"/>
      <c r="F25" s="48"/>
      <c r="G25" s="386">
        <v>9</v>
      </c>
      <c r="H25" s="157">
        <v>7</v>
      </c>
      <c r="I25" s="298">
        <f t="shared" si="2"/>
        <v>210</v>
      </c>
      <c r="J25" s="324">
        <f t="shared" ca="1" si="3"/>
        <v>88</v>
      </c>
      <c r="K25" s="324">
        <f t="shared" ca="1" si="4"/>
        <v>48</v>
      </c>
      <c r="L25" s="324">
        <f t="shared" ca="1" si="5"/>
        <v>0</v>
      </c>
      <c r="M25" s="324">
        <f t="shared" ca="1" si="6"/>
        <v>40</v>
      </c>
      <c r="N25" s="325">
        <f t="shared" si="7"/>
        <v>122</v>
      </c>
      <c r="O25" s="301"/>
      <c r="P25" s="310"/>
      <c r="Q25" s="310"/>
      <c r="R25" s="310"/>
      <c r="S25" s="326"/>
      <c r="T25" s="301"/>
      <c r="U25" s="310"/>
      <c r="V25" s="310"/>
      <c r="W25" s="310"/>
      <c r="X25" s="326"/>
      <c r="Y25" s="301"/>
      <c r="Z25" s="310"/>
      <c r="AA25" s="310"/>
      <c r="AB25" s="310"/>
      <c r="AC25" s="326"/>
      <c r="AD25" s="301"/>
      <c r="AE25" s="310"/>
      <c r="AF25" s="310"/>
      <c r="AG25" s="310"/>
      <c r="AH25" s="326"/>
      <c r="AI25" s="301"/>
      <c r="AJ25" s="310"/>
      <c r="AK25" s="310"/>
      <c r="AL25" s="310"/>
      <c r="AM25" s="326"/>
      <c r="AN25" s="301"/>
      <c r="AO25" s="310"/>
      <c r="AP25" s="310"/>
      <c r="AQ25" s="310"/>
      <c r="AR25" s="326"/>
      <c r="AS25" s="301"/>
      <c r="AT25" s="310"/>
      <c r="AU25" s="310"/>
      <c r="AV25" s="310"/>
      <c r="AW25" s="326"/>
      <c r="AX25" s="301"/>
      <c r="AY25" s="310"/>
      <c r="AZ25" s="310"/>
      <c r="BA25" s="310"/>
      <c r="BB25" s="326"/>
      <c r="BC25" s="301">
        <f>BD25+BE25+BF25</f>
        <v>6</v>
      </c>
      <c r="BD25" s="310">
        <v>3</v>
      </c>
      <c r="BE25" s="310"/>
      <c r="BF25" s="310">
        <v>3</v>
      </c>
      <c r="BG25" s="326">
        <v>4</v>
      </c>
      <c r="BH25" s="301">
        <v>5</v>
      </c>
      <c r="BI25" s="310">
        <v>3</v>
      </c>
      <c r="BJ25" s="310"/>
      <c r="BK25" s="310">
        <v>2</v>
      </c>
      <c r="BL25" s="326">
        <v>3</v>
      </c>
      <c r="BM25" s="301"/>
      <c r="BN25" s="310"/>
      <c r="BO25" s="310"/>
      <c r="BP25" s="310"/>
      <c r="BQ25" s="326"/>
      <c r="BR25" s="301"/>
      <c r="BS25" s="310"/>
      <c r="BT25" s="310"/>
      <c r="BU25" s="310"/>
      <c r="BV25" s="326"/>
      <c r="BW25" s="301"/>
      <c r="BX25" s="310"/>
      <c r="BY25" s="310"/>
      <c r="BZ25" s="310"/>
      <c r="CA25" s="326"/>
      <c r="CB25" s="301"/>
      <c r="CC25" s="339"/>
      <c r="CD25" s="339"/>
      <c r="CE25" s="339"/>
      <c r="CF25" s="326"/>
      <c r="CG25" s="301"/>
      <c r="CH25" s="310"/>
      <c r="CI25" s="310"/>
      <c r="CJ25" s="310"/>
      <c r="CK25" s="341"/>
      <c r="CL25" s="301"/>
      <c r="CM25" s="310"/>
      <c r="CN25" s="310"/>
      <c r="CO25" s="310"/>
      <c r="CP25" s="336"/>
      <c r="CQ25" s="221">
        <f t="shared" si="8"/>
        <v>0</v>
      </c>
      <c r="CR25" s="217"/>
      <c r="CS25" s="217"/>
      <c r="CT25" s="217"/>
      <c r="CU25" s="57"/>
      <c r="CV25" s="221">
        <f t="shared" si="9"/>
        <v>0</v>
      </c>
      <c r="CW25" s="217"/>
      <c r="CX25" s="217"/>
      <c r="CY25" s="217"/>
      <c r="CZ25" s="57"/>
      <c r="DA25" s="221">
        <f t="shared" si="10"/>
        <v>0</v>
      </c>
      <c r="DB25" s="217"/>
      <c r="DC25" s="217"/>
      <c r="DD25" s="217"/>
      <c r="DE25" s="57"/>
      <c r="DF25" s="221">
        <f t="shared" si="11"/>
        <v>0</v>
      </c>
      <c r="DG25" s="217"/>
      <c r="DH25" s="217"/>
      <c r="DI25" s="217"/>
      <c r="DJ25" s="58"/>
    </row>
    <row r="26" spans="1:114" s="55" customFormat="1" ht="19.5" customHeight="1">
      <c r="A26" s="241" t="s">
        <v>511</v>
      </c>
      <c r="B26" s="381" t="s">
        <v>491</v>
      </c>
      <c r="C26" s="239">
        <v>6</v>
      </c>
      <c r="D26" s="47"/>
      <c r="E26" s="48"/>
      <c r="F26" s="48"/>
      <c r="G26" s="386">
        <v>6</v>
      </c>
      <c r="H26" s="157">
        <v>6</v>
      </c>
      <c r="I26" s="298">
        <f t="shared" si="2"/>
        <v>180</v>
      </c>
      <c r="J26" s="324">
        <f t="shared" ca="1" si="3"/>
        <v>80</v>
      </c>
      <c r="K26" s="324">
        <f t="shared" ca="1" si="4"/>
        <v>32</v>
      </c>
      <c r="L26" s="324">
        <f t="shared" ca="1" si="5"/>
        <v>8</v>
      </c>
      <c r="M26" s="324">
        <f t="shared" ca="1" si="6"/>
        <v>40</v>
      </c>
      <c r="N26" s="325">
        <f t="shared" si="7"/>
        <v>100</v>
      </c>
      <c r="O26" s="301"/>
      <c r="P26" s="310"/>
      <c r="Q26" s="310"/>
      <c r="R26" s="310"/>
      <c r="S26" s="326"/>
      <c r="T26" s="301"/>
      <c r="U26" s="310"/>
      <c r="V26" s="310"/>
      <c r="W26" s="310"/>
      <c r="X26" s="326"/>
      <c r="Y26" s="301"/>
      <c r="Z26" s="310"/>
      <c r="AA26" s="310"/>
      <c r="AB26" s="310"/>
      <c r="AC26" s="326"/>
      <c r="AD26" s="301"/>
      <c r="AE26" s="310"/>
      <c r="AF26" s="310"/>
      <c r="AG26" s="310"/>
      <c r="AH26" s="326"/>
      <c r="AI26" s="301"/>
      <c r="AJ26" s="310"/>
      <c r="AK26" s="310"/>
      <c r="AL26" s="310"/>
      <c r="AM26" s="326"/>
      <c r="AN26" s="301"/>
      <c r="AO26" s="310"/>
      <c r="AP26" s="310"/>
      <c r="AQ26" s="310"/>
      <c r="AR26" s="326"/>
      <c r="AS26" s="301"/>
      <c r="AT26" s="310"/>
      <c r="AU26" s="310"/>
      <c r="AV26" s="310"/>
      <c r="AW26" s="326"/>
      <c r="AX26" s="301"/>
      <c r="AY26" s="310"/>
      <c r="AZ26" s="310"/>
      <c r="BA26" s="310"/>
      <c r="BB26" s="326"/>
      <c r="BC26" s="301">
        <v>6</v>
      </c>
      <c r="BD26" s="310">
        <v>2</v>
      </c>
      <c r="BE26" s="310">
        <v>1</v>
      </c>
      <c r="BF26" s="310">
        <v>3</v>
      </c>
      <c r="BG26" s="326">
        <v>4</v>
      </c>
      <c r="BH26" s="301">
        <v>4</v>
      </c>
      <c r="BI26" s="310">
        <v>2</v>
      </c>
      <c r="BJ26" s="310"/>
      <c r="BK26" s="310">
        <v>2</v>
      </c>
      <c r="BL26" s="326">
        <v>2</v>
      </c>
      <c r="BM26" s="301"/>
      <c r="BN26" s="310"/>
      <c r="BO26" s="310"/>
      <c r="BP26" s="310"/>
      <c r="BQ26" s="326"/>
      <c r="BR26" s="301"/>
      <c r="BS26" s="310"/>
      <c r="BT26" s="310"/>
      <c r="BU26" s="310"/>
      <c r="BV26" s="326"/>
      <c r="BW26" s="301"/>
      <c r="BX26" s="310"/>
      <c r="BY26" s="310"/>
      <c r="BZ26" s="310"/>
      <c r="CA26" s="326"/>
      <c r="CB26" s="301"/>
      <c r="CC26" s="339"/>
      <c r="CD26" s="339"/>
      <c r="CE26" s="339"/>
      <c r="CF26" s="326"/>
      <c r="CG26" s="301"/>
      <c r="CH26" s="310"/>
      <c r="CI26" s="310"/>
      <c r="CJ26" s="310"/>
      <c r="CK26" s="341"/>
      <c r="CL26" s="301"/>
      <c r="CM26" s="310"/>
      <c r="CN26" s="310"/>
      <c r="CO26" s="310"/>
      <c r="CP26" s="336"/>
      <c r="CQ26" s="221">
        <f t="shared" si="8"/>
        <v>0</v>
      </c>
      <c r="CR26" s="217"/>
      <c r="CS26" s="217"/>
      <c r="CT26" s="217"/>
      <c r="CU26" s="57"/>
      <c r="CV26" s="221">
        <f t="shared" si="9"/>
        <v>0</v>
      </c>
      <c r="CW26" s="217"/>
      <c r="CX26" s="217"/>
      <c r="CY26" s="217"/>
      <c r="CZ26" s="57"/>
      <c r="DA26" s="221">
        <f t="shared" si="10"/>
        <v>0</v>
      </c>
      <c r="DB26" s="217"/>
      <c r="DC26" s="217"/>
      <c r="DD26" s="217"/>
      <c r="DE26" s="57"/>
      <c r="DF26" s="221">
        <f t="shared" si="11"/>
        <v>0</v>
      </c>
      <c r="DG26" s="217"/>
      <c r="DH26" s="217"/>
      <c r="DI26" s="217"/>
      <c r="DJ26" s="58"/>
    </row>
    <row r="27" spans="1:114" s="389" customFormat="1" ht="15.95" customHeight="1">
      <c r="A27" s="382" t="s">
        <v>512</v>
      </c>
      <c r="B27" s="381" t="s">
        <v>429</v>
      </c>
      <c r="C27" s="383" t="s">
        <v>492</v>
      </c>
      <c r="D27" s="384"/>
      <c r="E27" s="385"/>
      <c r="F27" s="385">
        <v>8</v>
      </c>
      <c r="G27" s="386"/>
      <c r="H27" s="387">
        <v>11</v>
      </c>
      <c r="I27" s="298">
        <f t="shared" si="2"/>
        <v>330</v>
      </c>
      <c r="J27" s="324">
        <f t="shared" ca="1" si="3"/>
        <v>128</v>
      </c>
      <c r="K27" s="324">
        <f t="shared" ca="1" si="4"/>
        <v>56</v>
      </c>
      <c r="L27" s="324">
        <f t="shared" ca="1" si="5"/>
        <v>0</v>
      </c>
      <c r="M27" s="324">
        <f t="shared" ca="1" si="6"/>
        <v>72</v>
      </c>
      <c r="N27" s="325">
        <f t="shared" si="7"/>
        <v>202</v>
      </c>
      <c r="O27" s="301"/>
      <c r="P27" s="310"/>
      <c r="Q27" s="310"/>
      <c r="R27" s="310"/>
      <c r="S27" s="326"/>
      <c r="T27" s="301"/>
      <c r="U27" s="310"/>
      <c r="V27" s="310"/>
      <c r="W27" s="310"/>
      <c r="X27" s="326"/>
      <c r="Y27" s="301"/>
      <c r="Z27" s="310"/>
      <c r="AA27" s="310"/>
      <c r="AB27" s="310"/>
      <c r="AC27" s="326"/>
      <c r="AD27" s="301"/>
      <c r="AE27" s="310"/>
      <c r="AF27" s="310"/>
      <c r="AG27" s="310"/>
      <c r="AH27" s="326"/>
      <c r="AI27" s="301"/>
      <c r="AJ27" s="310"/>
      <c r="AK27" s="310"/>
      <c r="AL27" s="310"/>
      <c r="AM27" s="326"/>
      <c r="AN27" s="301"/>
      <c r="AO27" s="310"/>
      <c r="AP27" s="310"/>
      <c r="AQ27" s="310"/>
      <c r="AR27" s="326"/>
      <c r="AS27" s="301"/>
      <c r="AT27" s="310"/>
      <c r="AU27" s="310"/>
      <c r="AV27" s="310"/>
      <c r="AW27" s="326"/>
      <c r="AX27" s="301"/>
      <c r="AY27" s="310"/>
      <c r="AZ27" s="310"/>
      <c r="BA27" s="310"/>
      <c r="BB27" s="326"/>
      <c r="BC27" s="301">
        <f>BD27+BE27+BF27</f>
        <v>6</v>
      </c>
      <c r="BD27" s="310">
        <v>2</v>
      </c>
      <c r="BE27" s="310"/>
      <c r="BF27" s="310">
        <v>4</v>
      </c>
      <c r="BG27" s="326">
        <v>4</v>
      </c>
      <c r="BH27" s="301">
        <f>BI27+BJ27+BK27</f>
        <v>4</v>
      </c>
      <c r="BI27" s="310">
        <v>2</v>
      </c>
      <c r="BJ27" s="310"/>
      <c r="BK27" s="310">
        <v>2</v>
      </c>
      <c r="BL27" s="326">
        <v>2</v>
      </c>
      <c r="BM27" s="301">
        <f>BN27+BO27+BP27</f>
        <v>4</v>
      </c>
      <c r="BN27" s="310">
        <v>2</v>
      </c>
      <c r="BO27" s="310"/>
      <c r="BP27" s="310">
        <v>2</v>
      </c>
      <c r="BQ27" s="326">
        <v>2</v>
      </c>
      <c r="BR27" s="301">
        <f>BS27+BT27+BU27</f>
        <v>4</v>
      </c>
      <c r="BS27" s="310">
        <v>2</v>
      </c>
      <c r="BT27" s="310"/>
      <c r="BU27" s="310">
        <v>2</v>
      </c>
      <c r="BV27" s="326">
        <v>3</v>
      </c>
      <c r="BW27" s="301"/>
      <c r="BX27" s="310"/>
      <c r="BY27" s="310"/>
      <c r="BZ27" s="310"/>
      <c r="CA27" s="326"/>
      <c r="CB27" s="301"/>
      <c r="CC27" s="310"/>
      <c r="CD27" s="310"/>
      <c r="CE27" s="310"/>
      <c r="CF27" s="326"/>
      <c r="CG27" s="301"/>
      <c r="CH27" s="310"/>
      <c r="CI27" s="310"/>
      <c r="CJ27" s="310"/>
      <c r="CK27" s="341"/>
      <c r="CL27" s="301"/>
      <c r="CM27" s="310"/>
      <c r="CN27" s="310"/>
      <c r="CO27" s="310"/>
      <c r="CP27" s="336"/>
      <c r="CQ27" s="301">
        <f t="shared" si="8"/>
        <v>0</v>
      </c>
      <c r="CR27" s="388"/>
      <c r="CS27" s="388"/>
      <c r="CT27" s="388"/>
      <c r="CU27" s="326"/>
      <c r="CV27" s="301">
        <f t="shared" si="9"/>
        <v>0</v>
      </c>
      <c r="CW27" s="388"/>
      <c r="CX27" s="388"/>
      <c r="CY27" s="388"/>
      <c r="CZ27" s="326"/>
      <c r="DA27" s="301">
        <f t="shared" si="10"/>
        <v>0</v>
      </c>
      <c r="DB27" s="388"/>
      <c r="DC27" s="388"/>
      <c r="DD27" s="388"/>
      <c r="DE27" s="326"/>
      <c r="DF27" s="301">
        <f t="shared" si="11"/>
        <v>0</v>
      </c>
      <c r="DG27" s="388"/>
      <c r="DH27" s="388"/>
      <c r="DI27" s="388"/>
      <c r="DJ27" s="336"/>
    </row>
    <row r="28" spans="1:114" s="389" customFormat="1" ht="15.95" customHeight="1">
      <c r="A28" s="382" t="s">
        <v>513</v>
      </c>
      <c r="B28" s="381" t="s">
        <v>430</v>
      </c>
      <c r="C28" s="383"/>
      <c r="D28" s="384" t="s">
        <v>438</v>
      </c>
      <c r="E28" s="385"/>
      <c r="F28" s="385"/>
      <c r="G28" s="386"/>
      <c r="H28" s="387">
        <v>4</v>
      </c>
      <c r="I28" s="298">
        <f t="shared" ref="I28:I33" si="12">H28*30</f>
        <v>120</v>
      </c>
      <c r="J28" s="324">
        <f t="shared" ref="J28:K31" ca="1" si="13">IF(Т_РВО="Перший бакалаврський",IF(Т_ФН="денна",O28*$S$2+T28*$X$2+Y28*$AC$2+AD28*$AH$2+AI28*$AM$2+AN28*$AR$2+AS28*$AW$2+AX28*$BB$2+BC28*$BG$2+BH28*$BL$2+BM28*$BQ$2+BR28*$BV$2+BW28*$CA$2+CB28*$CF$2,O28+T28+Y28+AD28+AI28+AN28+AS28+AX28+BC28+BH28+BM28+BR28+BW28+CB28+CG28+CL28+CQ28+CV28+DA28+DF28),IF(Т_ФН="денна",O28*$S$2+T28*$X$2+Y28*$AC$2+AD28*$AH$2+AI28*$AM$2+AN28*$AR$2,O28+T28+Y28+AD28+AI28+AN28))</f>
        <v>56</v>
      </c>
      <c r="K28" s="324">
        <f t="shared" ca="1" si="13"/>
        <v>32</v>
      </c>
      <c r="L28" s="324">
        <f t="shared" ref="L28:L33" ca="1" si="14">IF(Т_РВО="Перший бакалаврський",IF(Т_ФН="денна",Q28*$S$2+V28*$X$2+AA28*$AC$2+AF28*$AH$2+AK28*$AM$2+AP28*$AR$2+AU28*$AW$2+AZ28*$BB$2+BE28*$BG$2+BJ28*$BL$2+BO28*$BQ$2+BT28*$BV$2+BY28*$CA$2+CD28*$CF$2,Q28+V28+AA28+AF28+AK28+AP28+AU28+AZ28+BE28+BJ28+BO28+BT28+BY28+CD28+CI28+CN28+CS28+CX28+DC28+DH28),IF(Т_ФН="денна",Q28*$S$2+V28*$X$2+AA28*$AC$2+AF28*$AH$2+AK28*$AM$2+AP28*$AR$2,Q28+V28+AA28+AF28+AK28+AP28))</f>
        <v>0</v>
      </c>
      <c r="M28" s="324">
        <f ca="1">IF(Т_РВО="Перший бакалаврський",IF(Т_ФН="денна",R28*$S$2+W28*$X$2+AB28*$AC$2+AG28*$AH$2+AL28*$AM$2+AQ28*$AR$2+AV28*$AW$2+BA28*$BB$2+BF28*$BG$2+BK28*$BL$2+BP28*$BQ$2+BU28*$BV$2+BZ28*$CA$2+CE28*$CF$2,R28+W28+AB28+AG28+AL28+AQ28+AV28+BA28+BF28+BK28+BP28+BU28+BZ28+CE28+CJ28+CO28+CT28+CY28+DD28+DI28),IF(Т_ФН="денна",R28*$S$2+W28*$X$2+AB28*$AC$2+AG28*$AH$2+AL28*$AM$2+AQ28*$AR$2,R28+W28+AB28+AG28+AL28+AQ28))</f>
        <v>24</v>
      </c>
      <c r="N28" s="325">
        <f t="shared" si="7"/>
        <v>64</v>
      </c>
      <c r="O28" s="301"/>
      <c r="P28" s="310"/>
      <c r="Q28" s="310"/>
      <c r="R28" s="310"/>
      <c r="S28" s="326"/>
      <c r="T28" s="301"/>
      <c r="U28" s="310"/>
      <c r="V28" s="310"/>
      <c r="W28" s="310"/>
      <c r="X28" s="326"/>
      <c r="Y28" s="301"/>
      <c r="Z28" s="310"/>
      <c r="AA28" s="310"/>
      <c r="AB28" s="310"/>
      <c r="AC28" s="326"/>
      <c r="AD28" s="301"/>
      <c r="AE28" s="310"/>
      <c r="AF28" s="310"/>
      <c r="AG28" s="310"/>
      <c r="AH28" s="326"/>
      <c r="AI28" s="301"/>
      <c r="AJ28" s="310"/>
      <c r="AK28" s="310"/>
      <c r="AL28" s="310"/>
      <c r="AM28" s="326"/>
      <c r="AN28" s="301"/>
      <c r="AO28" s="310"/>
      <c r="AP28" s="310"/>
      <c r="AQ28" s="310"/>
      <c r="AR28" s="326"/>
      <c r="AS28" s="301"/>
      <c r="AT28" s="310"/>
      <c r="AU28" s="310"/>
      <c r="AV28" s="310"/>
      <c r="AW28" s="326"/>
      <c r="AX28" s="301"/>
      <c r="AY28" s="310"/>
      <c r="AZ28" s="310"/>
      <c r="BA28" s="310"/>
      <c r="BB28" s="326"/>
      <c r="BC28" s="301"/>
      <c r="BD28" s="310"/>
      <c r="BE28" s="310"/>
      <c r="BF28" s="310"/>
      <c r="BG28" s="326"/>
      <c r="BH28" s="301">
        <v>3</v>
      </c>
      <c r="BI28" s="310">
        <v>2</v>
      </c>
      <c r="BJ28" s="310"/>
      <c r="BK28" s="310">
        <v>1</v>
      </c>
      <c r="BL28" s="326">
        <v>2</v>
      </c>
      <c r="BM28" s="301">
        <v>4</v>
      </c>
      <c r="BN28" s="310">
        <v>2</v>
      </c>
      <c r="BO28" s="310"/>
      <c r="BP28" s="310">
        <v>2</v>
      </c>
      <c r="BQ28" s="326">
        <v>2</v>
      </c>
      <c r="BR28" s="301"/>
      <c r="BS28" s="310"/>
      <c r="BT28" s="310"/>
      <c r="BU28" s="310"/>
      <c r="BV28" s="326"/>
      <c r="BW28" s="301"/>
      <c r="BX28" s="310"/>
      <c r="BY28" s="310"/>
      <c r="BZ28" s="310"/>
      <c r="CA28" s="326"/>
      <c r="CB28" s="301"/>
      <c r="CC28" s="310"/>
      <c r="CD28" s="310"/>
      <c r="CE28" s="310"/>
      <c r="CF28" s="326"/>
      <c r="CG28" s="301"/>
      <c r="CH28" s="310"/>
      <c r="CI28" s="310"/>
      <c r="CJ28" s="310"/>
      <c r="CK28" s="341"/>
      <c r="CL28" s="301"/>
      <c r="CM28" s="310"/>
      <c r="CN28" s="310"/>
      <c r="CO28" s="310"/>
      <c r="CP28" s="336"/>
      <c r="CQ28" s="301"/>
      <c r="CR28" s="388"/>
      <c r="CS28" s="388"/>
      <c r="CT28" s="388"/>
      <c r="CU28" s="326"/>
      <c r="CV28" s="301"/>
      <c r="CW28" s="388"/>
      <c r="CX28" s="388"/>
      <c r="CY28" s="388"/>
      <c r="CZ28" s="326"/>
      <c r="DA28" s="301"/>
      <c r="DB28" s="388"/>
      <c r="DC28" s="388"/>
      <c r="DD28" s="388"/>
      <c r="DE28" s="326"/>
      <c r="DF28" s="301"/>
      <c r="DG28" s="388"/>
      <c r="DH28" s="388"/>
      <c r="DI28" s="388"/>
      <c r="DJ28" s="336"/>
    </row>
    <row r="29" spans="1:114" s="389" customFormat="1" ht="32.25" customHeight="1">
      <c r="A29" s="382" t="s">
        <v>514</v>
      </c>
      <c r="B29" s="381" t="s">
        <v>431</v>
      </c>
      <c r="C29" s="383"/>
      <c r="D29" s="384" t="s">
        <v>439</v>
      </c>
      <c r="E29" s="385"/>
      <c r="F29" s="385"/>
      <c r="G29" s="386"/>
      <c r="H29" s="387">
        <v>6</v>
      </c>
      <c r="I29" s="298">
        <f t="shared" si="12"/>
        <v>180</v>
      </c>
      <c r="J29" s="324">
        <f t="shared" ca="1" si="13"/>
        <v>88</v>
      </c>
      <c r="K29" s="324">
        <f t="shared" ca="1" si="13"/>
        <v>56</v>
      </c>
      <c r="L29" s="324">
        <f t="shared" ca="1" si="14"/>
        <v>0</v>
      </c>
      <c r="M29" s="324">
        <f ca="1">IF(Т_РВО="Перший бакалаврський",IF(Т_ФН="денна",R29*$S$2+W29*$X$2+AB29*$AC$2+AG29*$AH$2+AL29*$AM$2+AQ29*$AR$2+AV29*$AW$2+BA29*$BB$2+BF29*$BG$2+BK29*$BL$2+BP29*$BQ$2+BU29*$BV$2+BZ29*$CA$2+CE29*$CF$2,R29+W29+AB29+AG29+AL29+AQ29+AV29+BA29+BF29+BK29+BP29+BU29+BZ29+CE29+CJ29+CO29+CT29+CY29+DD29+DI29),IF(Т_ФН="денна",R29*$S$2+W29*$X$2+AB29*$AC$2+AG29*$AH$2+AL29*$AM$2+AQ29*$AR$2,R29+W29+AB29+AG29+AL29+AQ29))</f>
        <v>32</v>
      </c>
      <c r="N29" s="325">
        <f t="shared" si="7"/>
        <v>92</v>
      </c>
      <c r="O29" s="301"/>
      <c r="P29" s="310"/>
      <c r="Q29" s="310"/>
      <c r="R29" s="310"/>
      <c r="S29" s="326"/>
      <c r="T29" s="301"/>
      <c r="U29" s="310"/>
      <c r="V29" s="310"/>
      <c r="W29" s="310"/>
      <c r="X29" s="326"/>
      <c r="Y29" s="301"/>
      <c r="Z29" s="310"/>
      <c r="AA29" s="310"/>
      <c r="AB29" s="310"/>
      <c r="AC29" s="326"/>
      <c r="AD29" s="301"/>
      <c r="AE29" s="310"/>
      <c r="AF29" s="310"/>
      <c r="AG29" s="310"/>
      <c r="AH29" s="326"/>
      <c r="AI29" s="301"/>
      <c r="AJ29" s="310"/>
      <c r="AK29" s="310"/>
      <c r="AL29" s="310"/>
      <c r="AM29" s="326"/>
      <c r="AN29" s="301"/>
      <c r="AO29" s="310"/>
      <c r="AP29" s="310"/>
      <c r="AQ29" s="310"/>
      <c r="AR29" s="326"/>
      <c r="AS29" s="301"/>
      <c r="AT29" s="310"/>
      <c r="AU29" s="310"/>
      <c r="AV29" s="310"/>
      <c r="AW29" s="326"/>
      <c r="AX29" s="301"/>
      <c r="AY29" s="310"/>
      <c r="AZ29" s="310"/>
      <c r="BA29" s="310"/>
      <c r="BB29" s="326"/>
      <c r="BC29" s="301"/>
      <c r="BD29" s="310"/>
      <c r="BE29" s="310"/>
      <c r="BF29" s="310"/>
      <c r="BG29" s="326"/>
      <c r="BH29" s="301"/>
      <c r="BI29" s="310"/>
      <c r="BJ29" s="310"/>
      <c r="BK29" s="310"/>
      <c r="BL29" s="326"/>
      <c r="BM29" s="301"/>
      <c r="BN29" s="310"/>
      <c r="BO29" s="310"/>
      <c r="BP29" s="310"/>
      <c r="BQ29" s="326"/>
      <c r="BR29" s="301">
        <f>BS29+BT29+BU29</f>
        <v>10</v>
      </c>
      <c r="BS29" s="310">
        <v>6</v>
      </c>
      <c r="BT29" s="310"/>
      <c r="BU29" s="310">
        <v>4</v>
      </c>
      <c r="BV29" s="326">
        <v>3</v>
      </c>
      <c r="BW29" s="301">
        <v>6</v>
      </c>
      <c r="BX29" s="310">
        <v>4</v>
      </c>
      <c r="BY29" s="310"/>
      <c r="BZ29" s="310">
        <v>2</v>
      </c>
      <c r="CA29" s="326">
        <v>3</v>
      </c>
      <c r="CB29" s="301"/>
      <c r="CC29" s="310"/>
      <c r="CD29" s="310"/>
      <c r="CE29" s="310"/>
      <c r="CF29" s="326"/>
      <c r="CG29" s="301"/>
      <c r="CH29" s="310"/>
      <c r="CI29" s="310"/>
      <c r="CJ29" s="310"/>
      <c r="CK29" s="312"/>
      <c r="CL29" s="301"/>
      <c r="CM29" s="310"/>
      <c r="CN29" s="310"/>
      <c r="CO29" s="310"/>
      <c r="CP29" s="336"/>
      <c r="CQ29" s="301"/>
      <c r="CR29" s="388"/>
      <c r="CS29" s="388"/>
      <c r="CT29" s="388"/>
      <c r="CU29" s="326"/>
      <c r="CV29" s="301"/>
      <c r="CW29" s="388"/>
      <c r="CX29" s="388"/>
      <c r="CY29" s="388"/>
      <c r="CZ29" s="326"/>
      <c r="DA29" s="301"/>
      <c r="DB29" s="388"/>
      <c r="DC29" s="388"/>
      <c r="DD29" s="388"/>
      <c r="DE29" s="326"/>
      <c r="DF29" s="301"/>
      <c r="DG29" s="388"/>
      <c r="DH29" s="388"/>
      <c r="DI29" s="388"/>
      <c r="DJ29" s="336"/>
    </row>
    <row r="30" spans="1:114" s="389" customFormat="1" ht="15.95" customHeight="1">
      <c r="A30" s="382" t="s">
        <v>515</v>
      </c>
      <c r="B30" s="381" t="s">
        <v>432</v>
      </c>
      <c r="C30" s="383">
        <v>8</v>
      </c>
      <c r="D30" s="384" t="s">
        <v>493</v>
      </c>
      <c r="E30" s="385"/>
      <c r="F30" s="385">
        <v>10</v>
      </c>
      <c r="G30" s="386"/>
      <c r="H30" s="387">
        <v>11</v>
      </c>
      <c r="I30" s="298">
        <f t="shared" si="12"/>
        <v>330</v>
      </c>
      <c r="J30" s="324">
        <f t="shared" ca="1" si="13"/>
        <v>128</v>
      </c>
      <c r="K30" s="324">
        <f t="shared" ca="1" si="13"/>
        <v>48</v>
      </c>
      <c r="L30" s="324">
        <f t="shared" ca="1" si="14"/>
        <v>16</v>
      </c>
      <c r="M30" s="324">
        <f ca="1">IF(Т_РВО="Перший бакалаврський",IF(Т_ФН="денна",R30*$S$2+W30*$X$2+AB30*$AC$2+AG30*$AH$2+AL30*$AM$2+AQ30*$AR$2+AV30*$AW$2+BA30*$BB$2+BF30*$BG$2+BK30*$BL$2+BP30*$BQ$2+BU30*$BV$2+BZ30*$CA$2+CE30*$CF$2,R30+W30+AB30+AG30+AL30+AQ30+AV30+BA30+BF30+BK30+BP30+BU30+BZ30+CE30+CJ30+CO30+CT30+CY30+DD30+DI30),IF(Т_ФН="денна",R30*$S$2+W30*$X$2+AB30*$AC$2+AG30*$AH$2+AL30*$AM$2+AQ30*$AR$2,R30+W30+AB30+AG30+AL30+AQ30))</f>
        <v>64</v>
      </c>
      <c r="N30" s="325">
        <f t="shared" si="7"/>
        <v>202</v>
      </c>
      <c r="O30" s="301"/>
      <c r="P30" s="310"/>
      <c r="Q30" s="310"/>
      <c r="R30" s="310"/>
      <c r="S30" s="326"/>
      <c r="T30" s="301"/>
      <c r="U30" s="310"/>
      <c r="V30" s="310"/>
      <c r="W30" s="310"/>
      <c r="X30" s="326"/>
      <c r="Y30" s="301"/>
      <c r="Z30" s="310"/>
      <c r="AA30" s="310"/>
      <c r="AB30" s="310"/>
      <c r="AC30" s="326"/>
      <c r="AD30" s="301"/>
      <c r="AE30" s="310"/>
      <c r="AF30" s="310"/>
      <c r="AG30" s="310"/>
      <c r="AH30" s="326"/>
      <c r="AI30" s="301"/>
      <c r="AJ30" s="310"/>
      <c r="AK30" s="310"/>
      <c r="AL30" s="310"/>
      <c r="AM30" s="326"/>
      <c r="AN30" s="301"/>
      <c r="AO30" s="310"/>
      <c r="AP30" s="310"/>
      <c r="AQ30" s="310"/>
      <c r="AR30" s="326"/>
      <c r="AS30" s="301"/>
      <c r="AT30" s="310"/>
      <c r="AU30" s="310"/>
      <c r="AV30" s="310"/>
      <c r="AW30" s="326"/>
      <c r="AX30" s="301"/>
      <c r="AY30" s="310"/>
      <c r="AZ30" s="310"/>
      <c r="BA30" s="310"/>
      <c r="BB30" s="326"/>
      <c r="BC30" s="301"/>
      <c r="BD30" s="310"/>
      <c r="BE30" s="310"/>
      <c r="BF30" s="310"/>
      <c r="BG30" s="326"/>
      <c r="BH30" s="301">
        <f>BI30+BJ30+BK30</f>
        <v>5</v>
      </c>
      <c r="BI30" s="310">
        <v>2</v>
      </c>
      <c r="BJ30" s="310">
        <v>1</v>
      </c>
      <c r="BK30" s="310">
        <v>2</v>
      </c>
      <c r="BL30" s="326">
        <v>3</v>
      </c>
      <c r="BM30" s="301">
        <v>3</v>
      </c>
      <c r="BN30" s="310">
        <v>1</v>
      </c>
      <c r="BO30" s="310">
        <v>1</v>
      </c>
      <c r="BP30" s="310">
        <v>1</v>
      </c>
      <c r="BQ30" s="326">
        <v>2</v>
      </c>
      <c r="BR30" s="301">
        <v>6</v>
      </c>
      <c r="BS30" s="310">
        <v>2</v>
      </c>
      <c r="BT30" s="310"/>
      <c r="BU30" s="310">
        <v>4</v>
      </c>
      <c r="BV30" s="326">
        <v>2</v>
      </c>
      <c r="BW30" s="301">
        <v>5</v>
      </c>
      <c r="BX30" s="310">
        <v>2</v>
      </c>
      <c r="BY30" s="310"/>
      <c r="BZ30" s="310">
        <v>3</v>
      </c>
      <c r="CA30" s="326">
        <v>3</v>
      </c>
      <c r="CB30" s="301"/>
      <c r="CC30" s="310"/>
      <c r="CD30" s="310"/>
      <c r="CE30" s="310"/>
      <c r="CF30" s="326">
        <v>1</v>
      </c>
      <c r="CG30" s="301"/>
      <c r="CH30" s="310"/>
      <c r="CI30" s="310"/>
      <c r="CJ30" s="310"/>
      <c r="CK30" s="341"/>
      <c r="CL30" s="301"/>
      <c r="CM30" s="310"/>
      <c r="CN30" s="310"/>
      <c r="CO30" s="310"/>
      <c r="CP30" s="336"/>
      <c r="CQ30" s="301"/>
      <c r="CR30" s="388"/>
      <c r="CS30" s="388"/>
      <c r="CT30" s="388"/>
      <c r="CU30" s="326"/>
      <c r="CV30" s="301"/>
      <c r="CW30" s="388"/>
      <c r="CX30" s="388"/>
      <c r="CY30" s="388"/>
      <c r="CZ30" s="326"/>
      <c r="DA30" s="301"/>
      <c r="DB30" s="388"/>
      <c r="DC30" s="388"/>
      <c r="DD30" s="388"/>
      <c r="DE30" s="326"/>
      <c r="DF30" s="301"/>
      <c r="DG30" s="388"/>
      <c r="DH30" s="388"/>
      <c r="DI30" s="388"/>
      <c r="DJ30" s="336"/>
    </row>
    <row r="31" spans="1:114" s="389" customFormat="1" ht="15.95" customHeight="1">
      <c r="A31" s="382" t="s">
        <v>516</v>
      </c>
      <c r="B31" s="381" t="s">
        <v>433</v>
      </c>
      <c r="C31" s="383"/>
      <c r="D31" s="384" t="s">
        <v>494</v>
      </c>
      <c r="E31" s="385">
        <v>10</v>
      </c>
      <c r="F31" s="385"/>
      <c r="G31" s="386"/>
      <c r="H31" s="387">
        <v>8</v>
      </c>
      <c r="I31" s="298">
        <f t="shared" si="12"/>
        <v>240</v>
      </c>
      <c r="J31" s="324">
        <f t="shared" ca="1" si="13"/>
        <v>88</v>
      </c>
      <c r="K31" s="324">
        <f t="shared" ca="1" si="13"/>
        <v>48</v>
      </c>
      <c r="L31" s="324">
        <f t="shared" ca="1" si="14"/>
        <v>24</v>
      </c>
      <c r="M31" s="324">
        <f ca="1">IF(Т_РВО="Перший бакалаврський",IF(Т_ФН="денна",R31*$S$2+W31*$X$2+AB31*$AC$2+AG31*$AH$2+AL31*$AM$2+AQ31*$AR$2+AV31*$AW$2+BA31*$BB$2+BF31*$BG$2+BK31*$BL$2+BP31*$BQ$2+BU31*$BV$2+BZ31*$CA$2+CE31*$CF$2,R31+W31+AB31+AG31+AL31+AQ31+AV31+BA31+BF31+BK31+BP31+BU31+BZ31+CE31+CJ31+CO31+CT31+CY31+DD31+DI31),IF(Т_ФН="денна",R31*$S$2+W31*$X$2+AB31*$AC$2+AG31*$AH$2+AL31*$AM$2+AQ31*$AR$2,R31+W31+AB31+AG31+AL31+AQ31))</f>
        <v>16</v>
      </c>
      <c r="N31" s="325">
        <f t="shared" si="7"/>
        <v>152</v>
      </c>
      <c r="O31" s="301"/>
      <c r="P31" s="310"/>
      <c r="Q31" s="310"/>
      <c r="R31" s="310"/>
      <c r="S31" s="326"/>
      <c r="T31" s="301"/>
      <c r="U31" s="310"/>
      <c r="V31" s="310"/>
      <c r="W31" s="310"/>
      <c r="X31" s="326"/>
      <c r="Y31" s="301"/>
      <c r="Z31" s="310"/>
      <c r="AA31" s="310"/>
      <c r="AB31" s="310"/>
      <c r="AC31" s="326"/>
      <c r="AD31" s="301"/>
      <c r="AE31" s="310"/>
      <c r="AF31" s="310"/>
      <c r="AG31" s="310"/>
      <c r="AH31" s="326"/>
      <c r="AI31" s="301"/>
      <c r="AJ31" s="310"/>
      <c r="AK31" s="310"/>
      <c r="AL31" s="310"/>
      <c r="AM31" s="326"/>
      <c r="AN31" s="301"/>
      <c r="AO31" s="310"/>
      <c r="AP31" s="310"/>
      <c r="AQ31" s="310"/>
      <c r="AR31" s="326"/>
      <c r="AS31" s="301"/>
      <c r="AT31" s="310"/>
      <c r="AU31" s="310"/>
      <c r="AV31" s="310"/>
      <c r="AW31" s="326"/>
      <c r="AX31" s="301"/>
      <c r="AY31" s="310"/>
      <c r="AZ31" s="310"/>
      <c r="BA31" s="310"/>
      <c r="BB31" s="326"/>
      <c r="BC31" s="301"/>
      <c r="BD31" s="310"/>
      <c r="BE31" s="310"/>
      <c r="BF31" s="310"/>
      <c r="BG31" s="326"/>
      <c r="BH31" s="301"/>
      <c r="BI31" s="310"/>
      <c r="BJ31" s="310"/>
      <c r="BK31" s="310"/>
      <c r="BL31" s="326"/>
      <c r="BM31" s="301">
        <f>BN31+BO31+BP31</f>
        <v>5</v>
      </c>
      <c r="BN31" s="310">
        <v>3</v>
      </c>
      <c r="BO31" s="310">
        <v>1</v>
      </c>
      <c r="BP31" s="310">
        <v>1</v>
      </c>
      <c r="BQ31" s="326">
        <v>3</v>
      </c>
      <c r="BR31" s="301">
        <f>BS31+BT31+BU31</f>
        <v>2</v>
      </c>
      <c r="BS31" s="310"/>
      <c r="BT31" s="310"/>
      <c r="BU31" s="310">
        <v>2</v>
      </c>
      <c r="BV31" s="326">
        <v>1</v>
      </c>
      <c r="BW31" s="301">
        <f>BX31+BY31+BZ31</f>
        <v>5</v>
      </c>
      <c r="BX31" s="310">
        <v>3</v>
      </c>
      <c r="BY31" s="310">
        <v>2</v>
      </c>
      <c r="BZ31" s="310"/>
      <c r="CA31" s="326">
        <v>3</v>
      </c>
      <c r="CB31" s="301"/>
      <c r="CC31" s="310"/>
      <c r="CD31" s="310"/>
      <c r="CE31" s="310"/>
      <c r="CF31" s="326">
        <v>1</v>
      </c>
      <c r="CG31" s="301"/>
      <c r="CH31" s="310"/>
      <c r="CI31" s="310"/>
      <c r="CJ31" s="310"/>
      <c r="CK31" s="341"/>
      <c r="CL31" s="301"/>
      <c r="CM31" s="310"/>
      <c r="CN31" s="310"/>
      <c r="CO31" s="310"/>
      <c r="CP31" s="336"/>
      <c r="CQ31" s="301"/>
      <c r="CR31" s="388"/>
      <c r="CS31" s="388"/>
      <c r="CT31" s="388"/>
      <c r="CU31" s="326"/>
      <c r="CV31" s="301"/>
      <c r="CW31" s="388"/>
      <c r="CX31" s="388"/>
      <c r="CY31" s="388"/>
      <c r="CZ31" s="326"/>
      <c r="DA31" s="301"/>
      <c r="DB31" s="388"/>
      <c r="DC31" s="388"/>
      <c r="DD31" s="388"/>
      <c r="DE31" s="326"/>
      <c r="DF31" s="301"/>
      <c r="DG31" s="388"/>
      <c r="DH31" s="388"/>
      <c r="DI31" s="388"/>
      <c r="DJ31" s="336"/>
    </row>
    <row r="32" spans="1:114" s="389" customFormat="1" ht="15.95" customHeight="1">
      <c r="A32" s="382" t="s">
        <v>517</v>
      </c>
      <c r="B32" s="381" t="s">
        <v>434</v>
      </c>
      <c r="C32" s="383"/>
      <c r="D32" s="384" t="s">
        <v>495</v>
      </c>
      <c r="E32" s="385"/>
      <c r="F32" s="385"/>
      <c r="G32" s="386">
        <v>11</v>
      </c>
      <c r="H32" s="387">
        <v>7</v>
      </c>
      <c r="I32" s="298">
        <f t="shared" si="12"/>
        <v>210</v>
      </c>
      <c r="J32" s="324">
        <v>104</v>
      </c>
      <c r="K32" s="324">
        <f ca="1">IF(Т_РВО="Перший бакалаврський",IF(Т_ФН="денна",P32*$S$2+U32*$X$2+Z32*$AC$2+AE32*$AH$2+AJ32*$AM$2+AO32*$AR$2+AT32*$AW$2+AY32*$BB$2+BD32*$BG$2+BI32*$BL$2+BN32*$BQ$2+BS32*$BV$2+BX32*$CA$2+CC32*$CF$2,P32+U32+Z32+AE32+AJ32+AO32+AT32+AY32+BD32+BI32+BN32+BS32+BX32+CC32+CH32+CM32+CR32+CW32+DB32+DG32),IF(Т_ФН="денна",P32*$S$2+U32*$X$2+Z32*$AC$2+AE32*$AH$2+AJ32*$AM$2+AO32*$AR$2,P32+U32+Z32+AE32+AJ32+AO32))</f>
        <v>16</v>
      </c>
      <c r="L32" s="324">
        <f ca="1">IF(Т_РВО="Перший бакалаврський",IF(Т_ФН="денна",Q32*$S$2+V32*$X$2+AA32*$AC$2+AF32*$AH$2+AK32*$AM$2+AP32*$AR$2+AU32*$AW$2+AZ32*$BB$2+BE32*$BG$2+BJ32*$BL$2+BO32*$BQ$2+BT32*$BV$2+BY32*$CA$2+CD32*$CF$2,Q32+V32+AA32+AF32+AK32+AP32+AU32+AZ32+BE32+BJ32+BO32+BT32+BY32+CD32+CI32+CN32+CS32+CX32+DC32+DH32),IF(Т_ФН="денна",Q32*$S$2+V32*$X$2+AA32*$AC$2+AF32*$AH$2+AK32*$AM$2+AP32*$AR$2,Q32+V32+AA32+AF32+AK32+AP32))</f>
        <v>0</v>
      </c>
      <c r="M32" s="324">
        <v>88</v>
      </c>
      <c r="N32" s="325">
        <f>I32-J32</f>
        <v>106</v>
      </c>
      <c r="O32" s="301"/>
      <c r="P32" s="310"/>
      <c r="Q32" s="310"/>
      <c r="R32" s="310"/>
      <c r="S32" s="326"/>
      <c r="T32" s="301"/>
      <c r="U32" s="310"/>
      <c r="V32" s="310"/>
      <c r="W32" s="310"/>
      <c r="X32" s="326"/>
      <c r="Y32" s="301"/>
      <c r="Z32" s="310"/>
      <c r="AA32" s="310"/>
      <c r="AB32" s="310"/>
      <c r="AC32" s="326"/>
      <c r="AD32" s="301"/>
      <c r="AE32" s="310"/>
      <c r="AF32" s="310"/>
      <c r="AG32" s="310"/>
      <c r="AH32" s="326"/>
      <c r="AI32" s="301"/>
      <c r="AJ32" s="310"/>
      <c r="AK32" s="310"/>
      <c r="AL32" s="310"/>
      <c r="AM32" s="326"/>
      <c r="AN32" s="301"/>
      <c r="AO32" s="310"/>
      <c r="AP32" s="310"/>
      <c r="AQ32" s="310"/>
      <c r="AR32" s="326"/>
      <c r="AS32" s="301"/>
      <c r="AT32" s="310"/>
      <c r="AU32" s="310"/>
      <c r="AV32" s="310"/>
      <c r="AW32" s="326"/>
      <c r="AX32" s="301"/>
      <c r="AY32" s="310"/>
      <c r="AZ32" s="310"/>
      <c r="BA32" s="310"/>
      <c r="BB32" s="326"/>
      <c r="BC32" s="301"/>
      <c r="BD32" s="310"/>
      <c r="BE32" s="310"/>
      <c r="BF32" s="310"/>
      <c r="BG32" s="326"/>
      <c r="BH32" s="301"/>
      <c r="BI32" s="310"/>
      <c r="BJ32" s="310"/>
      <c r="BK32" s="310"/>
      <c r="BL32" s="326"/>
      <c r="BM32" s="301"/>
      <c r="BN32" s="310"/>
      <c r="BO32" s="310"/>
      <c r="BP32" s="310"/>
      <c r="BQ32" s="326"/>
      <c r="BR32" s="301"/>
      <c r="BS32" s="310"/>
      <c r="BT32" s="310"/>
      <c r="BU32" s="310"/>
      <c r="BV32" s="326"/>
      <c r="BW32" s="301">
        <f>BX32+BY32+BZ32</f>
        <v>6</v>
      </c>
      <c r="BX32" s="310">
        <v>2</v>
      </c>
      <c r="BY32" s="310"/>
      <c r="BZ32" s="310">
        <v>4</v>
      </c>
      <c r="CA32" s="326">
        <v>3</v>
      </c>
      <c r="CB32" s="301">
        <f>CC32+CD32+CE32</f>
        <v>4</v>
      </c>
      <c r="CC32" s="310"/>
      <c r="CD32" s="310"/>
      <c r="CE32" s="310">
        <v>4</v>
      </c>
      <c r="CF32" s="326">
        <v>2</v>
      </c>
      <c r="CG32" s="301">
        <f>CH32+CI32+CJ32</f>
        <v>3</v>
      </c>
      <c r="CH32" s="310"/>
      <c r="CI32" s="310"/>
      <c r="CJ32" s="310">
        <v>3</v>
      </c>
      <c r="CK32" s="341">
        <v>2</v>
      </c>
      <c r="CL32" s="301"/>
      <c r="CM32" s="310"/>
      <c r="CN32" s="310"/>
      <c r="CO32" s="310"/>
      <c r="CP32" s="336"/>
      <c r="CQ32" s="301"/>
      <c r="CR32" s="388"/>
      <c r="CS32" s="388"/>
      <c r="CT32" s="388"/>
      <c r="CU32" s="326"/>
      <c r="CV32" s="301"/>
      <c r="CW32" s="388"/>
      <c r="CX32" s="388"/>
      <c r="CY32" s="388"/>
      <c r="CZ32" s="326"/>
      <c r="DA32" s="301"/>
      <c r="DB32" s="388"/>
      <c r="DC32" s="388"/>
      <c r="DD32" s="388"/>
      <c r="DE32" s="326"/>
      <c r="DF32" s="301"/>
      <c r="DG32" s="388"/>
      <c r="DH32" s="388"/>
      <c r="DI32" s="388"/>
      <c r="DJ32" s="336"/>
    </row>
    <row r="33" spans="1:117" s="389" customFormat="1" ht="31.5" customHeight="1">
      <c r="A33" s="382" t="s">
        <v>518</v>
      </c>
      <c r="B33" s="381" t="s">
        <v>435</v>
      </c>
      <c r="C33" s="383"/>
      <c r="D33" s="384" t="s">
        <v>495</v>
      </c>
      <c r="E33" s="385"/>
      <c r="F33" s="385"/>
      <c r="G33" s="386">
        <v>11</v>
      </c>
      <c r="H33" s="387">
        <v>5</v>
      </c>
      <c r="I33" s="298">
        <f t="shared" si="12"/>
        <v>150</v>
      </c>
      <c r="J33" s="324">
        <v>64</v>
      </c>
      <c r="K33" s="324">
        <v>24</v>
      </c>
      <c r="L33" s="324">
        <f t="shared" ca="1" si="14"/>
        <v>0</v>
      </c>
      <c r="M33" s="324">
        <v>40</v>
      </c>
      <c r="N33" s="325">
        <f t="shared" si="7"/>
        <v>86</v>
      </c>
      <c r="O33" s="301"/>
      <c r="P33" s="310"/>
      <c r="Q33" s="310"/>
      <c r="R33" s="310"/>
      <c r="S33" s="326"/>
      <c r="T33" s="301"/>
      <c r="U33" s="310"/>
      <c r="V33" s="310"/>
      <c r="W33" s="310"/>
      <c r="X33" s="326"/>
      <c r="Y33" s="301"/>
      <c r="Z33" s="310"/>
      <c r="AA33" s="310"/>
      <c r="AB33" s="310"/>
      <c r="AC33" s="326"/>
      <c r="AD33" s="301"/>
      <c r="AE33" s="310"/>
      <c r="AF33" s="310"/>
      <c r="AG33" s="310"/>
      <c r="AH33" s="326"/>
      <c r="AI33" s="301"/>
      <c r="AJ33" s="310"/>
      <c r="AK33" s="310"/>
      <c r="AL33" s="310"/>
      <c r="AM33" s="326"/>
      <c r="AN33" s="301"/>
      <c r="AO33" s="310"/>
      <c r="AP33" s="310"/>
      <c r="AQ33" s="310"/>
      <c r="AR33" s="326"/>
      <c r="AS33" s="301"/>
      <c r="AT33" s="310"/>
      <c r="AU33" s="310"/>
      <c r="AV33" s="310"/>
      <c r="AW33" s="326"/>
      <c r="AX33" s="301"/>
      <c r="AY33" s="310"/>
      <c r="AZ33" s="310"/>
      <c r="BA33" s="310"/>
      <c r="BB33" s="326"/>
      <c r="BC33" s="301"/>
      <c r="BD33" s="310"/>
      <c r="BE33" s="310"/>
      <c r="BF33" s="310"/>
      <c r="BG33" s="326"/>
      <c r="BH33" s="301"/>
      <c r="BI33" s="310"/>
      <c r="BJ33" s="310"/>
      <c r="BK33" s="310"/>
      <c r="BL33" s="326"/>
      <c r="BM33" s="301"/>
      <c r="BN33" s="310"/>
      <c r="BO33" s="310"/>
      <c r="BP33" s="310"/>
      <c r="BQ33" s="326"/>
      <c r="BR33" s="301"/>
      <c r="BS33" s="310"/>
      <c r="BT33" s="310"/>
      <c r="BU33" s="310"/>
      <c r="BV33" s="326"/>
      <c r="BW33" s="301"/>
      <c r="BX33" s="310"/>
      <c r="BY33" s="310"/>
      <c r="BZ33" s="310"/>
      <c r="CA33" s="326"/>
      <c r="CB33" s="301">
        <f>CC33+CD33+CE33</f>
        <v>3</v>
      </c>
      <c r="CC33" s="310">
        <v>1</v>
      </c>
      <c r="CD33" s="310"/>
      <c r="CE33" s="310">
        <v>2</v>
      </c>
      <c r="CF33" s="326">
        <v>2</v>
      </c>
      <c r="CG33" s="301">
        <f>CH33+CI33+CJ33</f>
        <v>5</v>
      </c>
      <c r="CH33" s="310">
        <v>2</v>
      </c>
      <c r="CI33" s="310"/>
      <c r="CJ33" s="310">
        <v>3</v>
      </c>
      <c r="CK33" s="341">
        <v>3</v>
      </c>
      <c r="CL33" s="301"/>
      <c r="CM33" s="310"/>
      <c r="CN33" s="310"/>
      <c r="CO33" s="310"/>
      <c r="CP33" s="336"/>
      <c r="CQ33" s="301"/>
      <c r="CR33" s="388"/>
      <c r="CS33" s="388"/>
      <c r="CT33" s="388"/>
      <c r="CU33" s="326"/>
      <c r="CV33" s="301"/>
      <c r="CW33" s="388"/>
      <c r="CX33" s="388"/>
      <c r="CY33" s="388"/>
      <c r="CZ33" s="326"/>
      <c r="DA33" s="301"/>
      <c r="DB33" s="388"/>
      <c r="DC33" s="388"/>
      <c r="DD33" s="388"/>
      <c r="DE33" s="326"/>
      <c r="DF33" s="301"/>
      <c r="DG33" s="388"/>
      <c r="DH33" s="388"/>
      <c r="DI33" s="388"/>
      <c r="DJ33" s="336"/>
    </row>
    <row r="34" spans="1:117" s="55" customFormat="1" ht="15.95" customHeight="1">
      <c r="A34" s="241" t="s">
        <v>519</v>
      </c>
      <c r="B34" s="381" t="s">
        <v>436</v>
      </c>
      <c r="C34" s="239"/>
      <c r="D34" s="47"/>
      <c r="E34" s="48"/>
      <c r="F34" s="48"/>
      <c r="G34" s="149"/>
      <c r="H34" s="157">
        <v>6</v>
      </c>
      <c r="I34" s="298">
        <f>H34*30</f>
        <v>180</v>
      </c>
      <c r="J34" s="324">
        <f t="shared" ref="J34:M36" ca="1" si="15">IF(Т_РВО="Перший бакалаврський",IF(Т_ФН="денна",O34*$S$2+T34*$X$2+Y34*$AC$2+AD34*$AH$2+AI34*$AM$2+AN34*$AR$2+AS34*$AW$2+AX34*$BB$2+BC34*$BG$2+BH34*$BL$2+BM34*$BQ$2+BR34*$BV$2+BW34*$CA$2+CB34*$CF$2,O34+T34+Y34+AD34+AI34+AN34+AS34+AX34+BC34+BH34+BM34+BR34+BW34+CB34+CG34+CL34+CQ34+CV34+DA34+DF34),IF(Т_ФН="денна",O34*$S$2+T34*$X$2+Y34*$AC$2+AD34*$AH$2+AI34*$AM$2+AN34*$AR$2,O34+T34+Y34+AD34+AI34+AN34))</f>
        <v>0</v>
      </c>
      <c r="K34" s="324">
        <f t="shared" ca="1" si="15"/>
        <v>0</v>
      </c>
      <c r="L34" s="324">
        <f t="shared" ca="1" si="15"/>
        <v>0</v>
      </c>
      <c r="M34" s="324">
        <f t="shared" ca="1" si="15"/>
        <v>0</v>
      </c>
      <c r="N34" s="325">
        <f>I34-J34</f>
        <v>180</v>
      </c>
      <c r="O34" s="301"/>
      <c r="P34" s="310"/>
      <c r="Q34" s="310"/>
      <c r="R34" s="310"/>
      <c r="S34" s="326"/>
      <c r="T34" s="301"/>
      <c r="U34" s="310"/>
      <c r="V34" s="310"/>
      <c r="W34" s="310"/>
      <c r="X34" s="326"/>
      <c r="Y34" s="301"/>
      <c r="Z34" s="310"/>
      <c r="AA34" s="310"/>
      <c r="AB34" s="310"/>
      <c r="AC34" s="326"/>
      <c r="AD34" s="301"/>
      <c r="AE34" s="310"/>
      <c r="AF34" s="310"/>
      <c r="AG34" s="310"/>
      <c r="AH34" s="326"/>
      <c r="AI34" s="301"/>
      <c r="AJ34" s="310"/>
      <c r="AK34" s="310"/>
      <c r="AL34" s="310"/>
      <c r="AM34" s="326"/>
      <c r="AN34" s="301"/>
      <c r="AO34" s="310"/>
      <c r="AP34" s="310"/>
      <c r="AQ34" s="310"/>
      <c r="AR34" s="326"/>
      <c r="AS34" s="301"/>
      <c r="AT34" s="310"/>
      <c r="AU34" s="310"/>
      <c r="AV34" s="310"/>
      <c r="AW34" s="326"/>
      <c r="AX34" s="301"/>
      <c r="AY34" s="310"/>
      <c r="AZ34" s="310"/>
      <c r="BA34" s="310"/>
      <c r="BB34" s="326"/>
      <c r="BC34" s="301"/>
      <c r="BD34" s="310"/>
      <c r="BE34" s="310"/>
      <c r="BF34" s="310"/>
      <c r="BG34" s="326"/>
      <c r="BH34" s="301"/>
      <c r="BI34" s="310"/>
      <c r="BJ34" s="310"/>
      <c r="BK34" s="310"/>
      <c r="BL34" s="326"/>
      <c r="BM34" s="301"/>
      <c r="BN34" s="310"/>
      <c r="BO34" s="310"/>
      <c r="BP34" s="310"/>
      <c r="BQ34" s="326"/>
      <c r="BR34" s="301"/>
      <c r="BS34" s="310"/>
      <c r="BT34" s="310"/>
      <c r="BU34" s="310"/>
      <c r="BV34" s="326">
        <v>6</v>
      </c>
      <c r="BW34" s="301"/>
      <c r="BX34" s="310"/>
      <c r="BY34" s="310"/>
      <c r="BZ34" s="310"/>
      <c r="CA34" s="326"/>
      <c r="CB34" s="301"/>
      <c r="CC34" s="339"/>
      <c r="CD34" s="339"/>
      <c r="CE34" s="339"/>
      <c r="CF34" s="326"/>
      <c r="CG34" s="301"/>
      <c r="CH34" s="310"/>
      <c r="CI34" s="310"/>
      <c r="CJ34" s="310"/>
      <c r="CK34" s="341"/>
      <c r="CL34" s="301"/>
      <c r="CM34" s="310"/>
      <c r="CN34" s="310"/>
      <c r="CO34" s="310"/>
      <c r="CP34" s="336"/>
      <c r="CQ34" s="221">
        <f t="shared" si="8"/>
        <v>0</v>
      </c>
      <c r="CR34" s="217"/>
      <c r="CS34" s="217"/>
      <c r="CT34" s="217"/>
      <c r="CU34" s="57"/>
      <c r="CV34" s="221">
        <f t="shared" si="9"/>
        <v>0</v>
      </c>
      <c r="CW34" s="217"/>
      <c r="CX34" s="217"/>
      <c r="CY34" s="217"/>
      <c r="CZ34" s="57"/>
      <c r="DA34" s="221">
        <f t="shared" si="10"/>
        <v>0</v>
      </c>
      <c r="DB34" s="217"/>
      <c r="DC34" s="217"/>
      <c r="DD34" s="217"/>
      <c r="DE34" s="57"/>
      <c r="DF34" s="221">
        <f t="shared" si="11"/>
        <v>0</v>
      </c>
      <c r="DG34" s="217"/>
      <c r="DH34" s="217"/>
      <c r="DI34" s="217"/>
      <c r="DJ34" s="58"/>
    </row>
    <row r="35" spans="1:117" s="55" customFormat="1" ht="15.95" customHeight="1">
      <c r="A35" s="241" t="s">
        <v>520</v>
      </c>
      <c r="B35" s="381" t="s">
        <v>437</v>
      </c>
      <c r="C35" s="239"/>
      <c r="D35" s="47"/>
      <c r="E35" s="48"/>
      <c r="F35" s="48"/>
      <c r="G35" s="149"/>
      <c r="H35" s="157">
        <v>3</v>
      </c>
      <c r="I35" s="298">
        <f>H35*30</f>
        <v>90</v>
      </c>
      <c r="J35" s="324">
        <f t="shared" ca="1" si="15"/>
        <v>0</v>
      </c>
      <c r="K35" s="324">
        <f t="shared" ca="1" si="15"/>
        <v>0</v>
      </c>
      <c r="L35" s="324">
        <f t="shared" ca="1" si="15"/>
        <v>0</v>
      </c>
      <c r="M35" s="324">
        <f t="shared" ca="1" si="15"/>
        <v>0</v>
      </c>
      <c r="N35" s="325">
        <f>I35-J35</f>
        <v>90</v>
      </c>
      <c r="O35" s="301"/>
      <c r="P35" s="310"/>
      <c r="Q35" s="310"/>
      <c r="R35" s="310"/>
      <c r="S35" s="326"/>
      <c r="T35" s="301"/>
      <c r="U35" s="310"/>
      <c r="V35" s="310"/>
      <c r="W35" s="310"/>
      <c r="X35" s="326"/>
      <c r="Y35" s="301"/>
      <c r="Z35" s="310"/>
      <c r="AA35" s="310"/>
      <c r="AB35" s="310"/>
      <c r="AC35" s="326"/>
      <c r="AD35" s="301"/>
      <c r="AE35" s="310"/>
      <c r="AF35" s="310"/>
      <c r="AG35" s="310"/>
      <c r="AH35" s="326"/>
      <c r="AI35" s="301"/>
      <c r="AJ35" s="310"/>
      <c r="AK35" s="310"/>
      <c r="AL35" s="310"/>
      <c r="AM35" s="326"/>
      <c r="AN35" s="301"/>
      <c r="AO35" s="310"/>
      <c r="AP35" s="310"/>
      <c r="AQ35" s="310"/>
      <c r="AR35" s="326"/>
      <c r="AS35" s="301"/>
      <c r="AT35" s="310"/>
      <c r="AU35" s="310"/>
      <c r="AV35" s="310"/>
      <c r="AW35" s="326"/>
      <c r="AX35" s="301"/>
      <c r="AY35" s="310"/>
      <c r="AZ35" s="310"/>
      <c r="BA35" s="310"/>
      <c r="BB35" s="326"/>
      <c r="BC35" s="301"/>
      <c r="BD35" s="310"/>
      <c r="BE35" s="310"/>
      <c r="BF35" s="310"/>
      <c r="BG35" s="326"/>
      <c r="BH35" s="301"/>
      <c r="BI35" s="310"/>
      <c r="BJ35" s="310"/>
      <c r="BK35" s="310"/>
      <c r="BL35" s="326"/>
      <c r="BM35" s="301"/>
      <c r="BN35" s="310"/>
      <c r="BO35" s="310"/>
      <c r="BP35" s="310"/>
      <c r="BQ35" s="326"/>
      <c r="BR35" s="301"/>
      <c r="BS35" s="310"/>
      <c r="BT35" s="310"/>
      <c r="BU35" s="310"/>
      <c r="BV35" s="326"/>
      <c r="BW35" s="301"/>
      <c r="BX35" s="310"/>
      <c r="BY35" s="310"/>
      <c r="BZ35" s="310"/>
      <c r="CA35" s="326"/>
      <c r="CB35" s="301"/>
      <c r="CC35" s="339"/>
      <c r="CD35" s="339"/>
      <c r="CE35" s="339"/>
      <c r="CF35" s="326"/>
      <c r="CG35" s="301"/>
      <c r="CH35" s="310"/>
      <c r="CI35" s="310"/>
      <c r="CJ35" s="310"/>
      <c r="CK35" s="341"/>
      <c r="CL35" s="301"/>
      <c r="CM35" s="310"/>
      <c r="CN35" s="310"/>
      <c r="CO35" s="310"/>
      <c r="CP35" s="336">
        <v>3</v>
      </c>
      <c r="CQ35" s="221">
        <f t="shared" si="8"/>
        <v>0</v>
      </c>
      <c r="CR35" s="217"/>
      <c r="CS35" s="217"/>
      <c r="CT35" s="217"/>
      <c r="CU35" s="57"/>
      <c r="CV35" s="221">
        <f t="shared" si="9"/>
        <v>0</v>
      </c>
      <c r="CW35" s="217"/>
      <c r="CX35" s="217"/>
      <c r="CY35" s="217"/>
      <c r="CZ35" s="57"/>
      <c r="DA35" s="221">
        <f t="shared" si="10"/>
        <v>0</v>
      </c>
      <c r="DB35" s="217"/>
      <c r="DC35" s="217"/>
      <c r="DD35" s="217"/>
      <c r="DE35" s="57"/>
      <c r="DF35" s="221">
        <f t="shared" si="11"/>
        <v>0</v>
      </c>
      <c r="DG35" s="217"/>
      <c r="DH35" s="217"/>
      <c r="DI35" s="217"/>
      <c r="DJ35" s="58"/>
    </row>
    <row r="36" spans="1:117" s="55" customFormat="1" ht="15.95" customHeight="1">
      <c r="A36" s="241" t="s">
        <v>521</v>
      </c>
      <c r="B36" s="381" t="s">
        <v>70</v>
      </c>
      <c r="C36" s="239"/>
      <c r="D36" s="56"/>
      <c r="E36" s="147"/>
      <c r="F36" s="148"/>
      <c r="G36" s="149"/>
      <c r="H36" s="157">
        <v>12</v>
      </c>
      <c r="I36" s="327">
        <f>H36*30</f>
        <v>360</v>
      </c>
      <c r="J36" s="328">
        <f t="shared" ca="1" si="15"/>
        <v>0</v>
      </c>
      <c r="K36" s="328">
        <f t="shared" ca="1" si="15"/>
        <v>0</v>
      </c>
      <c r="L36" s="328">
        <f t="shared" ca="1" si="15"/>
        <v>0</v>
      </c>
      <c r="M36" s="328">
        <f t="shared" ca="1" si="15"/>
        <v>0</v>
      </c>
      <c r="N36" s="329">
        <f>I36-J36</f>
        <v>360</v>
      </c>
      <c r="O36" s="330"/>
      <c r="P36" s="338"/>
      <c r="Q36" s="338"/>
      <c r="R36" s="338"/>
      <c r="S36" s="331"/>
      <c r="T36" s="330"/>
      <c r="U36" s="338"/>
      <c r="V36" s="338"/>
      <c r="W36" s="338"/>
      <c r="X36" s="331"/>
      <c r="Y36" s="330"/>
      <c r="Z36" s="310"/>
      <c r="AA36" s="310"/>
      <c r="AB36" s="310"/>
      <c r="AC36" s="326"/>
      <c r="AD36" s="330"/>
      <c r="AE36" s="310"/>
      <c r="AF36" s="310"/>
      <c r="AG36" s="310"/>
      <c r="AH36" s="326"/>
      <c r="AI36" s="330"/>
      <c r="AJ36" s="338"/>
      <c r="AK36" s="338"/>
      <c r="AL36" s="338"/>
      <c r="AM36" s="331"/>
      <c r="AN36" s="330"/>
      <c r="AO36" s="338"/>
      <c r="AP36" s="338"/>
      <c r="AQ36" s="338"/>
      <c r="AR36" s="331"/>
      <c r="AS36" s="330"/>
      <c r="AT36" s="338"/>
      <c r="AU36" s="338"/>
      <c r="AV36" s="338"/>
      <c r="AW36" s="331"/>
      <c r="AX36" s="330"/>
      <c r="AY36" s="338"/>
      <c r="AZ36" s="338"/>
      <c r="BA36" s="338"/>
      <c r="BB36" s="331"/>
      <c r="BC36" s="330"/>
      <c r="BD36" s="338"/>
      <c r="BE36" s="338"/>
      <c r="BF36" s="338"/>
      <c r="BG36" s="331"/>
      <c r="BH36" s="330"/>
      <c r="BI36" s="338"/>
      <c r="BJ36" s="338"/>
      <c r="BK36" s="338"/>
      <c r="BL36" s="331"/>
      <c r="BM36" s="330"/>
      <c r="BN36" s="338"/>
      <c r="BO36" s="338"/>
      <c r="BP36" s="338"/>
      <c r="BQ36" s="331"/>
      <c r="BR36" s="330"/>
      <c r="BS36" s="338"/>
      <c r="BT36" s="338"/>
      <c r="BU36" s="338"/>
      <c r="BV36" s="331"/>
      <c r="BW36" s="330"/>
      <c r="BX36" s="338"/>
      <c r="BY36" s="338"/>
      <c r="BZ36" s="338"/>
      <c r="CA36" s="331"/>
      <c r="CB36" s="330"/>
      <c r="CC36" s="340"/>
      <c r="CD36" s="340"/>
      <c r="CE36" s="340"/>
      <c r="CF36" s="331"/>
      <c r="CG36" s="330"/>
      <c r="CH36" s="338"/>
      <c r="CI36" s="338"/>
      <c r="CJ36" s="338"/>
      <c r="CK36" s="342"/>
      <c r="CL36" s="330"/>
      <c r="CM36" s="338"/>
      <c r="CN36" s="338"/>
      <c r="CO36" s="338"/>
      <c r="CP36" s="337">
        <v>12</v>
      </c>
      <c r="CQ36" s="222">
        <f t="shared" si="8"/>
        <v>0</v>
      </c>
      <c r="CR36" s="218"/>
      <c r="CS36" s="218"/>
      <c r="CT36" s="218"/>
      <c r="CU36" s="62"/>
      <c r="CV36" s="222">
        <f t="shared" si="9"/>
        <v>0</v>
      </c>
      <c r="CW36" s="218"/>
      <c r="CX36" s="218"/>
      <c r="CY36" s="218"/>
      <c r="CZ36" s="62"/>
      <c r="DA36" s="222">
        <f t="shared" si="10"/>
        <v>0</v>
      </c>
      <c r="DB36" s="218"/>
      <c r="DC36" s="218"/>
      <c r="DD36" s="218"/>
      <c r="DE36" s="62"/>
      <c r="DF36" s="222">
        <f t="shared" si="11"/>
        <v>0</v>
      </c>
      <c r="DG36" s="218"/>
      <c r="DH36" s="218"/>
      <c r="DI36" s="218"/>
      <c r="DJ36" s="63"/>
    </row>
    <row r="37" spans="1:117" s="55" customFormat="1" ht="15.95" customHeight="1">
      <c r="A37" s="704" t="s">
        <v>131</v>
      </c>
      <c r="B37" s="705"/>
      <c r="C37" s="705"/>
      <c r="D37" s="705"/>
      <c r="E37" s="705"/>
      <c r="F37" s="705"/>
      <c r="G37" s="706"/>
      <c r="H37" s="333">
        <f t="shared" ref="H37:O37" si="16">SUM(H19:H36)</f>
        <v>110</v>
      </c>
      <c r="I37" s="316">
        <f t="shared" si="16"/>
        <v>3300</v>
      </c>
      <c r="J37" s="334">
        <f t="shared" si="16"/>
        <v>1144</v>
      </c>
      <c r="K37" s="334">
        <f t="shared" si="16"/>
        <v>520</v>
      </c>
      <c r="L37" s="334">
        <f t="shared" si="16"/>
        <v>136</v>
      </c>
      <c r="M37" s="334">
        <f t="shared" si="16"/>
        <v>488</v>
      </c>
      <c r="N37" s="334">
        <f t="shared" si="16"/>
        <v>2156</v>
      </c>
      <c r="O37" s="318">
        <f t="shared" si="16"/>
        <v>0</v>
      </c>
      <c r="P37" s="319">
        <v>9</v>
      </c>
      <c r="Q37" s="319">
        <v>4</v>
      </c>
      <c r="R37" s="319">
        <v>2</v>
      </c>
      <c r="S37" s="335">
        <f>SUM(S19:S36)</f>
        <v>0</v>
      </c>
      <c r="T37" s="318">
        <f>SUM(T19:T36)</f>
        <v>0</v>
      </c>
      <c r="U37" s="319">
        <v>7</v>
      </c>
      <c r="V37" s="319">
        <v>5</v>
      </c>
      <c r="W37" s="319">
        <v>2</v>
      </c>
      <c r="X37" s="335">
        <f>SUM(X19:X36)</f>
        <v>0</v>
      </c>
      <c r="Y37" s="318">
        <f>SUM(Y19:Y36)</f>
        <v>0</v>
      </c>
      <c r="Z37" s="319">
        <v>4</v>
      </c>
      <c r="AA37" s="319">
        <v>2</v>
      </c>
      <c r="AB37" s="319">
        <v>2</v>
      </c>
      <c r="AC37" s="335">
        <f>SUM(AC19:AC36)</f>
        <v>0</v>
      </c>
      <c r="AD37" s="318">
        <f>SUM(AD19:AD36)</f>
        <v>0</v>
      </c>
      <c r="AE37" s="319">
        <v>3</v>
      </c>
      <c r="AF37" s="319">
        <v>3</v>
      </c>
      <c r="AG37" s="319">
        <v>2</v>
      </c>
      <c r="AH37" s="335">
        <f>SUM(AH19:AH36)</f>
        <v>0</v>
      </c>
      <c r="AI37" s="318">
        <f>SUM(AI19:AI36)</f>
        <v>8</v>
      </c>
      <c r="AJ37" s="319">
        <v>7</v>
      </c>
      <c r="AK37" s="319">
        <v>4</v>
      </c>
      <c r="AL37" s="319">
        <v>0</v>
      </c>
      <c r="AM37" s="335">
        <f>SUM(AM19:AM36)</f>
        <v>5</v>
      </c>
      <c r="AN37" s="318">
        <f>SUM(AN19:AN36)</f>
        <v>15</v>
      </c>
      <c r="AO37" s="319">
        <v>8</v>
      </c>
      <c r="AP37" s="319">
        <v>6</v>
      </c>
      <c r="AQ37" s="319">
        <v>1</v>
      </c>
      <c r="AR37" s="335">
        <f>SUM(AR19:AR36)</f>
        <v>9</v>
      </c>
      <c r="AS37" s="318">
        <f>SUM(AS19:AS36)</f>
        <v>11</v>
      </c>
      <c r="AT37" s="319">
        <v>9</v>
      </c>
      <c r="AU37" s="319">
        <v>5</v>
      </c>
      <c r="AV37" s="319">
        <v>2</v>
      </c>
      <c r="AW37" s="335">
        <f>SUM(AW19:AW36)</f>
        <v>6</v>
      </c>
      <c r="AX37" s="318">
        <f>SUM(AX19:AX36)</f>
        <v>6</v>
      </c>
      <c r="AY37" s="319">
        <v>9</v>
      </c>
      <c r="AZ37" s="319">
        <v>2</v>
      </c>
      <c r="BA37" s="319">
        <v>8</v>
      </c>
      <c r="BB37" s="335">
        <f>SUM(BB19:BB36)</f>
        <v>4</v>
      </c>
      <c r="BC37" s="318">
        <f>SUM(BC19:BC36)</f>
        <v>18</v>
      </c>
      <c r="BD37" s="319">
        <v>9</v>
      </c>
      <c r="BE37" s="319">
        <v>0</v>
      </c>
      <c r="BF37" s="319">
        <v>9</v>
      </c>
      <c r="BG37" s="335">
        <f>SUM(BG19:BG36)</f>
        <v>12</v>
      </c>
      <c r="BH37" s="318">
        <f>SUM(BH19:BH36)</f>
        <v>21</v>
      </c>
      <c r="BI37" s="319">
        <v>5</v>
      </c>
      <c r="BJ37" s="319">
        <v>1</v>
      </c>
      <c r="BK37" s="319">
        <v>6</v>
      </c>
      <c r="BL37" s="335">
        <f>SUM(BL19:BL36)</f>
        <v>12</v>
      </c>
      <c r="BM37" s="318">
        <f>SUM(BM19:BM36)</f>
        <v>16</v>
      </c>
      <c r="BN37" s="319">
        <v>8</v>
      </c>
      <c r="BO37" s="319">
        <v>1</v>
      </c>
      <c r="BP37" s="319">
        <v>9</v>
      </c>
      <c r="BQ37" s="335">
        <f>SUM(BQ19:BQ36)</f>
        <v>9</v>
      </c>
      <c r="BR37" s="318">
        <f>SUM(BR19:BR36)</f>
        <v>22</v>
      </c>
      <c r="BS37" s="319">
        <v>5</v>
      </c>
      <c r="BT37" s="319">
        <v>1</v>
      </c>
      <c r="BU37" s="319">
        <v>12</v>
      </c>
      <c r="BV37" s="335">
        <f>SUM(BV19:BV36)</f>
        <v>15</v>
      </c>
      <c r="BW37" s="318">
        <f>SUM(BW19:BW36)</f>
        <v>22</v>
      </c>
      <c r="BX37" s="319">
        <v>5</v>
      </c>
      <c r="BY37" s="319">
        <v>0</v>
      </c>
      <c r="BZ37" s="319">
        <v>6</v>
      </c>
      <c r="CA37" s="335">
        <f>SUM(CA19:CA36)</f>
        <v>12</v>
      </c>
      <c r="CB37" s="318">
        <f>SUM(CB19:CB36)</f>
        <v>7</v>
      </c>
      <c r="CC37" s="319">
        <v>4</v>
      </c>
      <c r="CD37" s="319">
        <v>0</v>
      </c>
      <c r="CE37" s="319">
        <v>9</v>
      </c>
      <c r="CF37" s="335">
        <f>SUM(CF19:CF36)</f>
        <v>6</v>
      </c>
      <c r="CG37" s="318">
        <f>SUM(CG19:CG36)</f>
        <v>8</v>
      </c>
      <c r="CH37" s="319">
        <v>1</v>
      </c>
      <c r="CI37" s="319">
        <v>0</v>
      </c>
      <c r="CJ37" s="319">
        <v>6</v>
      </c>
      <c r="CK37" s="343">
        <f>SUM(CK19:CK36)</f>
        <v>5</v>
      </c>
      <c r="CL37" s="318">
        <f>SUM(CL19:CL36)</f>
        <v>0</v>
      </c>
      <c r="CM37" s="319">
        <v>0</v>
      </c>
      <c r="CN37" s="319">
        <v>0</v>
      </c>
      <c r="CO37" s="319">
        <v>0</v>
      </c>
      <c r="CP37" s="335">
        <f>SUM(CP19:CP36)</f>
        <v>15</v>
      </c>
      <c r="CQ37" s="224">
        <f>SUM(CQ19:CQ36)</f>
        <v>0</v>
      </c>
      <c r="CR37" s="226"/>
      <c r="CS37" s="226"/>
      <c r="CT37" s="226"/>
      <c r="CU37" s="228">
        <f>SUM(CU19:CU36)</f>
        <v>0</v>
      </c>
      <c r="CV37" s="224">
        <f>SUM(CV19:CV36)</f>
        <v>0</v>
      </c>
      <c r="CW37" s="226"/>
      <c r="CX37" s="226"/>
      <c r="CY37" s="226"/>
      <c r="CZ37" s="228">
        <f>SUM(CZ19:CZ36)</f>
        <v>0</v>
      </c>
      <c r="DA37" s="224">
        <f>SUM(DA19:DA36)</f>
        <v>0</v>
      </c>
      <c r="DB37" s="226"/>
      <c r="DC37" s="226"/>
      <c r="DD37" s="226"/>
      <c r="DE37" s="228">
        <f>SUM(DE19:DE36)</f>
        <v>0</v>
      </c>
      <c r="DF37" s="224">
        <f>SUM(DF19:DF36)</f>
        <v>0</v>
      </c>
      <c r="DG37" s="226"/>
      <c r="DH37" s="226"/>
      <c r="DI37" s="226"/>
      <c r="DJ37" s="228">
        <f>SUM(DJ19:DJ36)</f>
        <v>0</v>
      </c>
    </row>
    <row r="38" spans="1:117" s="153" customFormat="1" ht="15.95" customHeight="1" thickBot="1">
      <c r="A38" s="707" t="s">
        <v>135</v>
      </c>
      <c r="B38" s="708"/>
      <c r="C38" s="708"/>
      <c r="D38" s="708"/>
      <c r="E38" s="708"/>
      <c r="F38" s="708"/>
      <c r="G38" s="709"/>
      <c r="H38" s="344">
        <f>H17+H37</f>
        <v>128</v>
      </c>
      <c r="I38" s="345">
        <f t="shared" ref="I38:N38" si="17">I37+I17</f>
        <v>3840</v>
      </c>
      <c r="J38" s="345">
        <f t="shared" si="17"/>
        <v>1392</v>
      </c>
      <c r="K38" s="345">
        <f t="shared" si="17"/>
        <v>624</v>
      </c>
      <c r="L38" s="345">
        <f t="shared" si="17"/>
        <v>280</v>
      </c>
      <c r="M38" s="345">
        <f t="shared" si="17"/>
        <v>488</v>
      </c>
      <c r="N38" s="345">
        <f t="shared" si="17"/>
        <v>2448</v>
      </c>
      <c r="O38" s="321">
        <f>O17+O37</f>
        <v>0</v>
      </c>
      <c r="P38" s="322">
        <v>12</v>
      </c>
      <c r="Q38" s="322">
        <v>10</v>
      </c>
      <c r="R38" s="322">
        <v>2</v>
      </c>
      <c r="S38" s="346">
        <f>S17+S37</f>
        <v>0</v>
      </c>
      <c r="T38" s="321">
        <f>T17+T37</f>
        <v>0</v>
      </c>
      <c r="U38" s="322">
        <v>10</v>
      </c>
      <c r="V38" s="322">
        <v>12</v>
      </c>
      <c r="W38" s="322">
        <v>2</v>
      </c>
      <c r="X38" s="346">
        <f>X17+X37</f>
        <v>0</v>
      </c>
      <c r="Y38" s="321">
        <f>Y17+Y37</f>
        <v>0</v>
      </c>
      <c r="Z38" s="322">
        <v>6</v>
      </c>
      <c r="AA38" s="322">
        <v>9</v>
      </c>
      <c r="AB38" s="322">
        <v>2</v>
      </c>
      <c r="AC38" s="346">
        <f>AC17+AC37</f>
        <v>0</v>
      </c>
      <c r="AD38" s="321">
        <f>AD17+AD37</f>
        <v>0</v>
      </c>
      <c r="AE38" s="322">
        <v>5</v>
      </c>
      <c r="AF38" s="322">
        <v>10</v>
      </c>
      <c r="AG38" s="322">
        <v>2</v>
      </c>
      <c r="AH38" s="346">
        <f>AH17+AH37</f>
        <v>0</v>
      </c>
      <c r="AI38" s="321">
        <f>AI17+AI37</f>
        <v>15</v>
      </c>
      <c r="AJ38" s="322">
        <v>11</v>
      </c>
      <c r="AK38" s="322">
        <v>6</v>
      </c>
      <c r="AL38" s="322">
        <v>0</v>
      </c>
      <c r="AM38" s="346">
        <f>AM17+AM37</f>
        <v>9</v>
      </c>
      <c r="AN38" s="321">
        <f>AN17+AN37</f>
        <v>22</v>
      </c>
      <c r="AO38" s="322">
        <v>10</v>
      </c>
      <c r="AP38" s="322">
        <v>7</v>
      </c>
      <c r="AQ38" s="322">
        <v>1</v>
      </c>
      <c r="AR38" s="346">
        <f>AR17+AR37</f>
        <v>13</v>
      </c>
      <c r="AS38" s="321">
        <f>AS17+AS37</f>
        <v>16</v>
      </c>
      <c r="AT38" s="322">
        <v>9</v>
      </c>
      <c r="AU38" s="322">
        <v>5</v>
      </c>
      <c r="AV38" s="322">
        <v>2</v>
      </c>
      <c r="AW38" s="346">
        <f>AW17+AW37</f>
        <v>9</v>
      </c>
      <c r="AX38" s="321">
        <f>AX17+AX37</f>
        <v>18</v>
      </c>
      <c r="AY38" s="322">
        <v>9</v>
      </c>
      <c r="AZ38" s="322">
        <v>2</v>
      </c>
      <c r="BA38" s="322">
        <v>8</v>
      </c>
      <c r="BB38" s="346">
        <f>BB17+BB37</f>
        <v>11</v>
      </c>
      <c r="BC38" s="321">
        <f>BC17+BC37</f>
        <v>18</v>
      </c>
      <c r="BD38" s="322">
        <v>9</v>
      </c>
      <c r="BE38" s="322">
        <v>0</v>
      </c>
      <c r="BF38" s="322">
        <v>9</v>
      </c>
      <c r="BG38" s="346">
        <f>BG17+BG37</f>
        <v>12</v>
      </c>
      <c r="BH38" s="321">
        <f>BH17+BH37</f>
        <v>21</v>
      </c>
      <c r="BI38" s="322">
        <v>5</v>
      </c>
      <c r="BJ38" s="322">
        <v>1</v>
      </c>
      <c r="BK38" s="322">
        <v>6</v>
      </c>
      <c r="BL38" s="346">
        <f>BL17+BL37</f>
        <v>12</v>
      </c>
      <c r="BM38" s="321">
        <f>BM17+BM37</f>
        <v>16</v>
      </c>
      <c r="BN38" s="322">
        <v>8</v>
      </c>
      <c r="BO38" s="322">
        <v>1</v>
      </c>
      <c r="BP38" s="322">
        <v>9</v>
      </c>
      <c r="BQ38" s="346">
        <f>BQ17+BQ37</f>
        <v>9</v>
      </c>
      <c r="BR38" s="321">
        <f>BR17+BR37</f>
        <v>22</v>
      </c>
      <c r="BS38" s="322">
        <v>5</v>
      </c>
      <c r="BT38" s="322">
        <v>1</v>
      </c>
      <c r="BU38" s="322">
        <v>12</v>
      </c>
      <c r="BV38" s="346">
        <f>BV17+BV37</f>
        <v>15</v>
      </c>
      <c r="BW38" s="321">
        <f>BW17+BW37</f>
        <v>22</v>
      </c>
      <c r="BX38" s="322">
        <v>5</v>
      </c>
      <c r="BY38" s="322">
        <v>0</v>
      </c>
      <c r="BZ38" s="322">
        <v>6</v>
      </c>
      <c r="CA38" s="346">
        <f>CA17+CA37</f>
        <v>12</v>
      </c>
      <c r="CB38" s="321">
        <f>CB17+CB37</f>
        <v>7</v>
      </c>
      <c r="CC38" s="322">
        <v>4</v>
      </c>
      <c r="CD38" s="322">
        <v>0</v>
      </c>
      <c r="CE38" s="322">
        <v>9</v>
      </c>
      <c r="CF38" s="346">
        <f>CF17+CF37</f>
        <v>6</v>
      </c>
      <c r="CG38" s="321">
        <f>CG17+CG37</f>
        <v>8</v>
      </c>
      <c r="CH38" s="322">
        <v>1</v>
      </c>
      <c r="CI38" s="322">
        <v>0</v>
      </c>
      <c r="CJ38" s="322">
        <v>6</v>
      </c>
      <c r="CK38" s="347">
        <f>CK17+CK37</f>
        <v>5</v>
      </c>
      <c r="CL38" s="321">
        <f>CL17+CL37</f>
        <v>0</v>
      </c>
      <c r="CM38" s="322">
        <v>0</v>
      </c>
      <c r="CN38" s="322">
        <v>0</v>
      </c>
      <c r="CO38" s="322">
        <v>0</v>
      </c>
      <c r="CP38" s="346">
        <f>CP17+CP37</f>
        <v>15</v>
      </c>
      <c r="CQ38" s="224">
        <f>CQ17+CQ37</f>
        <v>0</v>
      </c>
      <c r="CR38" s="226"/>
      <c r="CS38" s="226"/>
      <c r="CT38" s="226"/>
      <c r="CU38" s="228">
        <f>CU17+CU37</f>
        <v>0</v>
      </c>
      <c r="CV38" s="224">
        <f>CV17+CV37</f>
        <v>0</v>
      </c>
      <c r="CW38" s="226"/>
      <c r="CX38" s="226"/>
      <c r="CY38" s="226"/>
      <c r="CZ38" s="228">
        <f>CZ17+CZ37</f>
        <v>0</v>
      </c>
      <c r="DA38" s="224">
        <f>DA17+DA37</f>
        <v>0</v>
      </c>
      <c r="DB38" s="226"/>
      <c r="DC38" s="226"/>
      <c r="DD38" s="226"/>
      <c r="DE38" s="228">
        <f>DE17+DE37</f>
        <v>0</v>
      </c>
      <c r="DF38" s="224">
        <f>DF17+DF37</f>
        <v>0</v>
      </c>
      <c r="DG38" s="226"/>
      <c r="DH38" s="226"/>
      <c r="DI38" s="226"/>
      <c r="DJ38" s="228">
        <f>DJ17+DJ37</f>
        <v>0</v>
      </c>
      <c r="DK38" s="155"/>
      <c r="DL38" s="155"/>
      <c r="DM38" s="155"/>
    </row>
    <row r="39" spans="1:117" s="55" customFormat="1" ht="15.95" customHeight="1">
      <c r="A39" s="377" t="s">
        <v>136</v>
      </c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>
        <v>6</v>
      </c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  <c r="AU39" s="308"/>
      <c r="AV39" s="308"/>
      <c r="AW39" s="308"/>
      <c r="AX39" s="308"/>
      <c r="AY39" s="308"/>
      <c r="AZ39" s="308"/>
      <c r="BA39" s="308"/>
      <c r="BB39" s="308"/>
      <c r="BC39" s="308"/>
      <c r="BD39" s="308"/>
      <c r="BE39" s="308"/>
      <c r="BF39" s="308"/>
      <c r="BG39" s="30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8"/>
      <c r="BS39" s="308"/>
      <c r="BT39" s="308"/>
      <c r="BU39" s="308"/>
      <c r="BV39" s="308"/>
      <c r="BW39" s="308"/>
      <c r="BX39" s="308"/>
      <c r="BY39" s="308"/>
      <c r="BZ39" s="308"/>
      <c r="CA39" s="308"/>
      <c r="CB39" s="308"/>
      <c r="CC39" s="308"/>
      <c r="CD39" s="308"/>
      <c r="CE39" s="308"/>
      <c r="CF39" s="308"/>
      <c r="CG39" s="308"/>
      <c r="CH39" s="308"/>
      <c r="CI39" s="308"/>
      <c r="CJ39" s="308"/>
      <c r="CK39" s="308"/>
      <c r="CL39" s="308"/>
      <c r="CM39" s="308"/>
      <c r="CN39" s="308"/>
      <c r="CO39" s="308"/>
      <c r="CP39" s="30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9"/>
    </row>
    <row r="40" spans="1:117" s="55" customFormat="1" ht="15.95" customHeight="1">
      <c r="A40" s="141" t="s">
        <v>133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  <c r="CT40" s="142"/>
      <c r="CU40" s="142"/>
      <c r="CV40" s="142"/>
      <c r="CW40" s="142"/>
      <c r="CX40" s="142"/>
      <c r="CY40" s="142"/>
      <c r="CZ40" s="142"/>
      <c r="DA40" s="142"/>
      <c r="DB40" s="142"/>
      <c r="DC40" s="142"/>
      <c r="DD40" s="142"/>
      <c r="DE40" s="142"/>
      <c r="DF40" s="142"/>
      <c r="DG40" s="142"/>
      <c r="DH40" s="142"/>
      <c r="DI40" s="142"/>
      <c r="DJ40" s="143"/>
    </row>
    <row r="41" spans="1:117" s="55" customFormat="1" ht="15.95" customHeight="1">
      <c r="A41" s="132" t="s">
        <v>522</v>
      </c>
      <c r="B41" s="114" t="s">
        <v>337</v>
      </c>
      <c r="C41" s="146"/>
      <c r="D41" s="47">
        <v>7</v>
      </c>
      <c r="E41" s="48"/>
      <c r="F41" s="137"/>
      <c r="G41" s="149"/>
      <c r="H41" s="157">
        <v>4</v>
      </c>
      <c r="I41" s="298">
        <f>H41*30</f>
        <v>120</v>
      </c>
      <c r="J41" s="324">
        <f t="shared" ref="J41:M44" ca="1" si="18">IF(Т_РВО="Перший бакалаврський",IF(Т_ФН="денна",O41*$S$2+T41*$X$2+Y41*$AC$2+AD41*$AH$2+AI41*$AM$2+AN41*$AR$2+AS41*$AW$2+AX41*$BB$2+BC41*$BG$2+BH41*$BL$2+BM41*$BQ$2+BR41*$BV$2+BW41*$CA$2+CB41*$CF$2,O41+T41+Y41+AD41+AI41+AN41+AS41+AX41+BC41+BH41+BM41+BR41+BW41+CB41+CG41+CL41+CQ41+CV41+DA41+DF41),IF(Т_ФН="денна",O41*$S$2+T41*$X$2+Y41*$AC$2+AD41*$AH$2+AI41*$AM$2+AN41*$AR$2,O41+T41+Y41+AD41+AI41+AN41))</f>
        <v>32</v>
      </c>
      <c r="K41" s="324">
        <f t="shared" ca="1" si="18"/>
        <v>16</v>
      </c>
      <c r="L41" s="324">
        <f t="shared" ca="1" si="18"/>
        <v>16</v>
      </c>
      <c r="M41" s="324">
        <f t="shared" ca="1" si="18"/>
        <v>0</v>
      </c>
      <c r="N41" s="325">
        <f>I41-J41</f>
        <v>88</v>
      </c>
      <c r="O41" s="332"/>
      <c r="P41" s="310"/>
      <c r="Q41" s="310"/>
      <c r="R41" s="310"/>
      <c r="S41" s="302"/>
      <c r="T41" s="332"/>
      <c r="U41" s="310"/>
      <c r="V41" s="310"/>
      <c r="W41" s="310"/>
      <c r="X41" s="302"/>
      <c r="Y41" s="332"/>
      <c r="Z41" s="310"/>
      <c r="AA41" s="310"/>
      <c r="AB41" s="310"/>
      <c r="AC41" s="302"/>
      <c r="AD41" s="332"/>
      <c r="AE41" s="310"/>
      <c r="AF41" s="310"/>
      <c r="AG41" s="310"/>
      <c r="AH41" s="302"/>
      <c r="AI41" s="332"/>
      <c r="AJ41" s="310"/>
      <c r="AK41" s="310"/>
      <c r="AL41" s="310"/>
      <c r="AM41" s="302"/>
      <c r="AN41" s="332"/>
      <c r="AO41" s="310"/>
      <c r="AP41" s="310"/>
      <c r="AQ41" s="310"/>
      <c r="AR41" s="302"/>
      <c r="AS41" s="332">
        <f>AT41+AU41+AV41</f>
        <v>4</v>
      </c>
      <c r="AT41" s="310">
        <v>2</v>
      </c>
      <c r="AU41" s="310">
        <v>2</v>
      </c>
      <c r="AV41" s="310"/>
      <c r="AW41" s="302">
        <v>4</v>
      </c>
      <c r="AX41" s="332"/>
      <c r="AY41" s="310"/>
      <c r="AZ41" s="310"/>
      <c r="BA41" s="310"/>
      <c r="BB41" s="302"/>
      <c r="BC41" s="332"/>
      <c r="BD41" s="310"/>
      <c r="BE41" s="310"/>
      <c r="BF41" s="310"/>
      <c r="BG41" s="302"/>
      <c r="BH41" s="332"/>
      <c r="BI41" s="310"/>
      <c r="BJ41" s="310"/>
      <c r="BK41" s="310"/>
      <c r="BL41" s="302"/>
      <c r="BM41" s="332"/>
      <c r="BN41" s="310"/>
      <c r="BO41" s="310"/>
      <c r="BP41" s="311"/>
      <c r="BQ41" s="302"/>
      <c r="BR41" s="332"/>
      <c r="BS41" s="310"/>
      <c r="BT41" s="310"/>
      <c r="BU41" s="310"/>
      <c r="BV41" s="302"/>
      <c r="BW41" s="332"/>
      <c r="BX41" s="310"/>
      <c r="BY41" s="310"/>
      <c r="BZ41" s="310"/>
      <c r="CA41" s="302"/>
      <c r="CB41" s="332"/>
      <c r="CC41" s="310"/>
      <c r="CD41" s="310"/>
      <c r="CE41" s="310"/>
      <c r="CF41" s="302"/>
      <c r="CG41" s="332"/>
      <c r="CH41" s="310"/>
      <c r="CI41" s="310"/>
      <c r="CJ41" s="310"/>
      <c r="CK41" s="302"/>
      <c r="CL41" s="332"/>
      <c r="CM41" s="310"/>
      <c r="CN41" s="310"/>
      <c r="CO41" s="310"/>
      <c r="CP41" s="302"/>
      <c r="CQ41" s="229">
        <f>CR41+CS41+CT41</f>
        <v>0</v>
      </c>
      <c r="CR41" s="214"/>
      <c r="CS41" s="214"/>
      <c r="CT41" s="214"/>
      <c r="CU41" s="53"/>
      <c r="CV41" s="229">
        <f>CW41+CX41+CY41</f>
        <v>0</v>
      </c>
      <c r="CW41" s="214"/>
      <c r="CX41" s="214"/>
      <c r="CY41" s="214"/>
      <c r="CZ41" s="53"/>
      <c r="DA41" s="229">
        <f>DB41+DC41+DD41</f>
        <v>0</v>
      </c>
      <c r="DB41" s="214"/>
      <c r="DC41" s="214"/>
      <c r="DD41" s="214"/>
      <c r="DE41" s="53"/>
      <c r="DF41" s="229">
        <f>DG41+DH41+DI41</f>
        <v>0</v>
      </c>
      <c r="DG41" s="214"/>
      <c r="DH41" s="214"/>
      <c r="DI41" s="214"/>
      <c r="DJ41" s="54"/>
    </row>
    <row r="42" spans="1:117" s="55" customFormat="1" ht="15.95" customHeight="1">
      <c r="A42" s="132" t="s">
        <v>523</v>
      </c>
      <c r="B42" s="114" t="s">
        <v>338</v>
      </c>
      <c r="C42" s="146"/>
      <c r="D42" s="47">
        <v>11</v>
      </c>
      <c r="E42" s="48"/>
      <c r="F42" s="137"/>
      <c r="G42" s="149"/>
      <c r="H42" s="157">
        <v>4</v>
      </c>
      <c r="I42" s="298">
        <f>H42*30</f>
        <v>120</v>
      </c>
      <c r="J42" s="324">
        <f t="shared" ca="1" si="18"/>
        <v>32</v>
      </c>
      <c r="K42" s="324">
        <f t="shared" ca="1" si="18"/>
        <v>16</v>
      </c>
      <c r="L42" s="324">
        <f t="shared" ca="1" si="18"/>
        <v>16</v>
      </c>
      <c r="M42" s="324">
        <f t="shared" ca="1" si="18"/>
        <v>0</v>
      </c>
      <c r="N42" s="325">
        <f>I42-J42</f>
        <v>88</v>
      </c>
      <c r="O42" s="332"/>
      <c r="P42" s="310"/>
      <c r="Q42" s="310"/>
      <c r="R42" s="310"/>
      <c r="S42" s="302"/>
      <c r="T42" s="332"/>
      <c r="U42" s="310"/>
      <c r="V42" s="310"/>
      <c r="W42" s="310"/>
      <c r="X42" s="302"/>
      <c r="Y42" s="332"/>
      <c r="Z42" s="310"/>
      <c r="AA42" s="310"/>
      <c r="AB42" s="310"/>
      <c r="AC42" s="302"/>
      <c r="AD42" s="332"/>
      <c r="AE42" s="310"/>
      <c r="AF42" s="310"/>
      <c r="AG42" s="310"/>
      <c r="AH42" s="302"/>
      <c r="AI42" s="332"/>
      <c r="AJ42" s="310"/>
      <c r="AK42" s="310"/>
      <c r="AL42" s="310"/>
      <c r="AM42" s="302"/>
      <c r="AN42" s="332"/>
      <c r="AO42" s="310"/>
      <c r="AP42" s="310"/>
      <c r="AQ42" s="310"/>
      <c r="AR42" s="302"/>
      <c r="AS42" s="332"/>
      <c r="AT42" s="310"/>
      <c r="AU42" s="310"/>
      <c r="AV42" s="310"/>
      <c r="AW42" s="302"/>
      <c r="AX42" s="332"/>
      <c r="AY42" s="310"/>
      <c r="AZ42" s="310"/>
      <c r="BA42" s="310"/>
      <c r="BB42" s="302"/>
      <c r="BC42" s="332"/>
      <c r="BD42" s="310"/>
      <c r="BE42" s="310"/>
      <c r="BF42" s="310"/>
      <c r="BG42" s="302"/>
      <c r="BH42" s="332"/>
      <c r="BI42" s="310"/>
      <c r="BJ42" s="310"/>
      <c r="BK42" s="310"/>
      <c r="BL42" s="302"/>
      <c r="BM42" s="332">
        <f>BN42+BO42+BP42</f>
        <v>4</v>
      </c>
      <c r="BN42" s="310">
        <v>2</v>
      </c>
      <c r="BO42" s="310">
        <v>2</v>
      </c>
      <c r="BP42" s="311"/>
      <c r="BQ42" s="302">
        <v>4</v>
      </c>
      <c r="BR42" s="332"/>
      <c r="BS42" s="310"/>
      <c r="BT42" s="310"/>
      <c r="BU42" s="310"/>
      <c r="BV42" s="302"/>
      <c r="BW42" s="332"/>
      <c r="BX42" s="310"/>
      <c r="BY42" s="310"/>
      <c r="BZ42" s="310"/>
      <c r="CA42" s="302"/>
      <c r="CB42" s="332"/>
      <c r="CC42" s="310"/>
      <c r="CD42" s="310"/>
      <c r="CE42" s="310"/>
      <c r="CF42" s="302"/>
      <c r="CG42" s="332"/>
      <c r="CH42" s="310"/>
      <c r="CI42" s="310"/>
      <c r="CJ42" s="310"/>
      <c r="CK42" s="302"/>
      <c r="CL42" s="332"/>
      <c r="CM42" s="310"/>
      <c r="CN42" s="310"/>
      <c r="CO42" s="310"/>
      <c r="CP42" s="302"/>
      <c r="CQ42" s="229">
        <f>CR42+CS42+CT42</f>
        <v>0</v>
      </c>
      <c r="CR42" s="214"/>
      <c r="CS42" s="214"/>
      <c r="CT42" s="214"/>
      <c r="CU42" s="53"/>
      <c r="CV42" s="229">
        <f>CW42+CX42+CY42</f>
        <v>0</v>
      </c>
      <c r="CW42" s="214"/>
      <c r="CX42" s="214"/>
      <c r="CY42" s="214"/>
      <c r="CZ42" s="53"/>
      <c r="DA42" s="229">
        <f>DB42+DC42+DD42</f>
        <v>0</v>
      </c>
      <c r="DB42" s="214"/>
      <c r="DC42" s="214"/>
      <c r="DD42" s="214"/>
      <c r="DE42" s="53"/>
      <c r="DF42" s="229">
        <f>DG42+DH42+DI42</f>
        <v>0</v>
      </c>
      <c r="DG42" s="214"/>
      <c r="DH42" s="214"/>
      <c r="DI42" s="214"/>
      <c r="DJ42" s="54"/>
    </row>
    <row r="43" spans="1:117" s="55" customFormat="1" ht="15.95" customHeight="1">
      <c r="A43" s="132" t="s">
        <v>524</v>
      </c>
      <c r="B43" s="114" t="s">
        <v>339</v>
      </c>
      <c r="C43" s="146"/>
      <c r="D43" s="47">
        <v>10</v>
      </c>
      <c r="E43" s="48"/>
      <c r="F43" s="137"/>
      <c r="G43" s="149"/>
      <c r="H43" s="157">
        <v>4</v>
      </c>
      <c r="I43" s="298">
        <f>H43*30</f>
        <v>120</v>
      </c>
      <c r="J43" s="324">
        <f t="shared" ca="1" si="18"/>
        <v>32</v>
      </c>
      <c r="K43" s="324">
        <f t="shared" ca="1" si="18"/>
        <v>16</v>
      </c>
      <c r="L43" s="324">
        <f t="shared" ca="1" si="18"/>
        <v>16</v>
      </c>
      <c r="M43" s="324">
        <f t="shared" ca="1" si="18"/>
        <v>0</v>
      </c>
      <c r="N43" s="325">
        <f>I43-J43</f>
        <v>88</v>
      </c>
      <c r="O43" s="332"/>
      <c r="P43" s="310"/>
      <c r="Q43" s="310"/>
      <c r="R43" s="310"/>
      <c r="S43" s="302"/>
      <c r="T43" s="332"/>
      <c r="U43" s="310"/>
      <c r="V43" s="310"/>
      <c r="W43" s="310"/>
      <c r="X43" s="302"/>
      <c r="Y43" s="332"/>
      <c r="Z43" s="310"/>
      <c r="AA43" s="310"/>
      <c r="AB43" s="310"/>
      <c r="AC43" s="302"/>
      <c r="AD43" s="332"/>
      <c r="AE43" s="310"/>
      <c r="AF43" s="310"/>
      <c r="AG43" s="310"/>
      <c r="AH43" s="302"/>
      <c r="AI43" s="332"/>
      <c r="AJ43" s="310"/>
      <c r="AK43" s="310"/>
      <c r="AL43" s="310"/>
      <c r="AM43" s="302"/>
      <c r="AN43" s="332"/>
      <c r="AO43" s="310"/>
      <c r="AP43" s="310"/>
      <c r="AQ43" s="310"/>
      <c r="AR43" s="302"/>
      <c r="AS43" s="332"/>
      <c r="AT43" s="310"/>
      <c r="AU43" s="310"/>
      <c r="AV43" s="310"/>
      <c r="AW43" s="302"/>
      <c r="AX43" s="332"/>
      <c r="AY43" s="310"/>
      <c r="AZ43" s="310"/>
      <c r="BA43" s="310"/>
      <c r="BB43" s="302"/>
      <c r="BC43" s="332"/>
      <c r="BD43" s="310"/>
      <c r="BE43" s="310"/>
      <c r="BF43" s="310"/>
      <c r="BG43" s="302"/>
      <c r="BH43" s="332"/>
      <c r="BI43" s="310"/>
      <c r="BJ43" s="310"/>
      <c r="BK43" s="310"/>
      <c r="BL43" s="302"/>
      <c r="BM43" s="332"/>
      <c r="BN43" s="310"/>
      <c r="BO43" s="310"/>
      <c r="BP43" s="311"/>
      <c r="BQ43" s="302"/>
      <c r="BR43" s="332"/>
      <c r="BS43" s="310"/>
      <c r="BT43" s="310"/>
      <c r="BU43" s="310"/>
      <c r="BV43" s="302"/>
      <c r="BW43" s="332"/>
      <c r="BX43" s="310"/>
      <c r="BY43" s="310"/>
      <c r="BZ43" s="310"/>
      <c r="CA43" s="302"/>
      <c r="CB43" s="332">
        <f>CC43+CD43+CE43</f>
        <v>4</v>
      </c>
      <c r="CC43" s="310">
        <v>2</v>
      </c>
      <c r="CD43" s="310">
        <v>2</v>
      </c>
      <c r="CE43" s="310"/>
      <c r="CF43" s="302">
        <v>4</v>
      </c>
      <c r="CG43" s="332"/>
      <c r="CH43" s="310"/>
      <c r="CI43" s="310"/>
      <c r="CJ43" s="310"/>
      <c r="CK43" s="302"/>
      <c r="CL43" s="332"/>
      <c r="CM43" s="310"/>
      <c r="CN43" s="310"/>
      <c r="CO43" s="310"/>
      <c r="CP43" s="302"/>
      <c r="CQ43" s="229">
        <f>CR43+CS43+CT43</f>
        <v>0</v>
      </c>
      <c r="CR43" s="214"/>
      <c r="CS43" s="214"/>
      <c r="CT43" s="214"/>
      <c r="CU43" s="53"/>
      <c r="CV43" s="229">
        <f>CW43+CX43+CY43</f>
        <v>0</v>
      </c>
      <c r="CW43" s="214"/>
      <c r="CX43" s="214"/>
      <c r="CY43" s="214"/>
      <c r="CZ43" s="53"/>
      <c r="DA43" s="229">
        <f>DB43+DC43+DD43</f>
        <v>0</v>
      </c>
      <c r="DB43" s="214"/>
      <c r="DC43" s="214"/>
      <c r="DD43" s="214"/>
      <c r="DE43" s="53"/>
      <c r="DF43" s="229">
        <f>DG43+DH43+DI43</f>
        <v>0</v>
      </c>
      <c r="DG43" s="214"/>
      <c r="DH43" s="214"/>
      <c r="DI43" s="214"/>
      <c r="DJ43" s="54"/>
    </row>
    <row r="44" spans="1:117" s="55" customFormat="1" ht="15.95" customHeight="1">
      <c r="A44" s="132" t="s">
        <v>525</v>
      </c>
      <c r="B44" s="114" t="s">
        <v>340</v>
      </c>
      <c r="C44" s="146"/>
      <c r="D44" s="47">
        <v>11</v>
      </c>
      <c r="E44" s="48"/>
      <c r="F44" s="137"/>
      <c r="G44" s="149"/>
      <c r="H44" s="157">
        <v>4</v>
      </c>
      <c r="I44" s="298">
        <f>H44*30</f>
        <v>120</v>
      </c>
      <c r="J44" s="324">
        <f t="shared" ca="1" si="18"/>
        <v>0</v>
      </c>
      <c r="K44" s="324">
        <f t="shared" ca="1" si="18"/>
        <v>0</v>
      </c>
      <c r="L44" s="324">
        <f t="shared" ca="1" si="18"/>
        <v>0</v>
      </c>
      <c r="M44" s="324">
        <f t="shared" ca="1" si="18"/>
        <v>0</v>
      </c>
      <c r="N44" s="325">
        <f>I44-J44</f>
        <v>120</v>
      </c>
      <c r="O44" s="332"/>
      <c r="P44" s="310"/>
      <c r="Q44" s="310"/>
      <c r="R44" s="310"/>
      <c r="S44" s="302"/>
      <c r="T44" s="332"/>
      <c r="U44" s="310"/>
      <c r="V44" s="310"/>
      <c r="W44" s="310"/>
      <c r="X44" s="302"/>
      <c r="Y44" s="332"/>
      <c r="Z44" s="310"/>
      <c r="AA44" s="310"/>
      <c r="AB44" s="310"/>
      <c r="AC44" s="302"/>
      <c r="AD44" s="332"/>
      <c r="AE44" s="310"/>
      <c r="AF44" s="310"/>
      <c r="AG44" s="310"/>
      <c r="AH44" s="302"/>
      <c r="AI44" s="332"/>
      <c r="AJ44" s="310"/>
      <c r="AK44" s="310"/>
      <c r="AL44" s="310"/>
      <c r="AM44" s="302"/>
      <c r="AN44" s="332"/>
      <c r="AO44" s="310"/>
      <c r="AP44" s="310"/>
      <c r="AQ44" s="310"/>
      <c r="AR44" s="302"/>
      <c r="AS44" s="332"/>
      <c r="AT44" s="310"/>
      <c r="AU44" s="310"/>
      <c r="AV44" s="310"/>
      <c r="AW44" s="302"/>
      <c r="AX44" s="332"/>
      <c r="AY44" s="310"/>
      <c r="AZ44" s="310"/>
      <c r="BA44" s="310"/>
      <c r="BB44" s="302"/>
      <c r="BC44" s="332"/>
      <c r="BD44" s="310"/>
      <c r="BE44" s="310"/>
      <c r="BF44" s="310"/>
      <c r="BG44" s="302"/>
      <c r="BH44" s="332"/>
      <c r="BI44" s="310"/>
      <c r="BJ44" s="310"/>
      <c r="BK44" s="310"/>
      <c r="BL44" s="302"/>
      <c r="BM44" s="332"/>
      <c r="BN44" s="310"/>
      <c r="BO44" s="310"/>
      <c r="BP44" s="311"/>
      <c r="BQ44" s="302"/>
      <c r="BR44" s="332"/>
      <c r="BS44" s="310"/>
      <c r="BT44" s="310"/>
      <c r="BU44" s="310"/>
      <c r="BV44" s="302"/>
      <c r="BW44" s="332"/>
      <c r="BX44" s="310"/>
      <c r="BY44" s="310"/>
      <c r="BZ44" s="310"/>
      <c r="CA44" s="302"/>
      <c r="CB44" s="332"/>
      <c r="CC44" s="310"/>
      <c r="CD44" s="310"/>
      <c r="CE44" s="310"/>
      <c r="CF44" s="302"/>
      <c r="CG44" s="332">
        <f>CH44+CI44+CJ44</f>
        <v>4</v>
      </c>
      <c r="CH44" s="310">
        <v>2</v>
      </c>
      <c r="CI44" s="310">
        <v>2</v>
      </c>
      <c r="CJ44" s="310"/>
      <c r="CK44" s="302">
        <v>4</v>
      </c>
      <c r="CL44" s="332"/>
      <c r="CM44" s="310"/>
      <c r="CN44" s="310"/>
      <c r="CO44" s="310"/>
      <c r="CP44" s="302"/>
      <c r="CQ44" s="229">
        <f>CR44+CS44+CT44</f>
        <v>0</v>
      </c>
      <c r="CR44" s="214"/>
      <c r="CS44" s="214"/>
      <c r="CT44" s="214"/>
      <c r="CU44" s="53"/>
      <c r="CV44" s="229">
        <f>CW44+CX44+CY44</f>
        <v>0</v>
      </c>
      <c r="CW44" s="214"/>
      <c r="CX44" s="214"/>
      <c r="CY44" s="214"/>
      <c r="CZ44" s="53"/>
      <c r="DA44" s="229">
        <f>DB44+DC44+DD44</f>
        <v>0</v>
      </c>
      <c r="DB44" s="214"/>
      <c r="DC44" s="214"/>
      <c r="DD44" s="214"/>
      <c r="DE44" s="53"/>
      <c r="DF44" s="229">
        <f>DG44+DH44+DI44</f>
        <v>0</v>
      </c>
      <c r="DG44" s="214"/>
      <c r="DH44" s="214"/>
      <c r="DI44" s="214"/>
      <c r="DJ44" s="54"/>
    </row>
    <row r="45" spans="1:117" s="55" customFormat="1" ht="15.95" customHeight="1">
      <c r="A45" s="652" t="s">
        <v>130</v>
      </c>
      <c r="B45" s="653"/>
      <c r="C45" s="653"/>
      <c r="D45" s="653"/>
      <c r="E45" s="653"/>
      <c r="F45" s="653"/>
      <c r="G45" s="654"/>
      <c r="H45" s="348">
        <f t="shared" ref="H45:O45" si="19">SUM(H41:H44)</f>
        <v>16</v>
      </c>
      <c r="I45" s="349">
        <f t="shared" si="19"/>
        <v>480</v>
      </c>
      <c r="J45" s="349">
        <f t="shared" si="19"/>
        <v>96</v>
      </c>
      <c r="K45" s="349">
        <f t="shared" si="19"/>
        <v>48</v>
      </c>
      <c r="L45" s="349">
        <f t="shared" si="19"/>
        <v>48</v>
      </c>
      <c r="M45" s="349">
        <f t="shared" si="19"/>
        <v>0</v>
      </c>
      <c r="N45" s="349">
        <f t="shared" si="19"/>
        <v>384</v>
      </c>
      <c r="O45" s="318">
        <f t="shared" si="19"/>
        <v>0</v>
      </c>
      <c r="P45" s="319">
        <v>0</v>
      </c>
      <c r="Q45" s="319">
        <v>0</v>
      </c>
      <c r="R45" s="319">
        <v>0</v>
      </c>
      <c r="S45" s="335">
        <f>SUM(S41:S44)</f>
        <v>0</v>
      </c>
      <c r="T45" s="318">
        <f>SUM(T41:T44)</f>
        <v>0</v>
      </c>
      <c r="U45" s="319">
        <v>0</v>
      </c>
      <c r="V45" s="319">
        <v>0</v>
      </c>
      <c r="W45" s="319">
        <v>0</v>
      </c>
      <c r="X45" s="335">
        <f>SUM(X41:X44)</f>
        <v>0</v>
      </c>
      <c r="Y45" s="318">
        <f>SUM(Y41:Y44)</f>
        <v>0</v>
      </c>
      <c r="Z45" s="319">
        <v>2</v>
      </c>
      <c r="AA45" s="319">
        <v>2</v>
      </c>
      <c r="AB45" s="319">
        <v>0</v>
      </c>
      <c r="AC45" s="335">
        <f>SUM(AC41:AC44)</f>
        <v>0</v>
      </c>
      <c r="AD45" s="318">
        <f>SUM(AD41:AD44)</f>
        <v>0</v>
      </c>
      <c r="AE45" s="319">
        <v>2</v>
      </c>
      <c r="AF45" s="319">
        <v>2</v>
      </c>
      <c r="AG45" s="319">
        <v>0</v>
      </c>
      <c r="AH45" s="335">
        <f>SUM(AH41:AH44)</f>
        <v>0</v>
      </c>
      <c r="AI45" s="318">
        <f>SUM(AI41:AI44)</f>
        <v>0</v>
      </c>
      <c r="AJ45" s="319">
        <v>0</v>
      </c>
      <c r="AK45" s="319">
        <v>0</v>
      </c>
      <c r="AL45" s="319">
        <v>0</v>
      </c>
      <c r="AM45" s="335">
        <f>SUM(AM41:AM44)</f>
        <v>0</v>
      </c>
      <c r="AN45" s="318">
        <f>SUM(AN41:AN44)</f>
        <v>0</v>
      </c>
      <c r="AO45" s="319">
        <v>0</v>
      </c>
      <c r="AP45" s="319">
        <v>0</v>
      </c>
      <c r="AQ45" s="319">
        <v>0</v>
      </c>
      <c r="AR45" s="335">
        <f>SUM(AR41:AR44)</f>
        <v>0</v>
      </c>
      <c r="AS45" s="318">
        <f>SUM(AS41:AS44)</f>
        <v>4</v>
      </c>
      <c r="AT45" s="319">
        <v>2</v>
      </c>
      <c r="AU45" s="319">
        <v>2</v>
      </c>
      <c r="AV45" s="319">
        <v>0</v>
      </c>
      <c r="AW45" s="335">
        <f>SUM(AW41:AW44)</f>
        <v>4</v>
      </c>
      <c r="AX45" s="318">
        <f>SUM(AX41:AX44)</f>
        <v>0</v>
      </c>
      <c r="AY45" s="319">
        <v>0</v>
      </c>
      <c r="AZ45" s="319">
        <v>0</v>
      </c>
      <c r="BA45" s="319">
        <v>0</v>
      </c>
      <c r="BB45" s="335">
        <f>SUM(BB41:BB44)</f>
        <v>0</v>
      </c>
      <c r="BC45" s="318">
        <f>SUM(BC41:BC44)</f>
        <v>0</v>
      </c>
      <c r="BD45" s="319">
        <v>0</v>
      </c>
      <c r="BE45" s="319">
        <v>0</v>
      </c>
      <c r="BF45" s="319">
        <v>0</v>
      </c>
      <c r="BG45" s="335">
        <f>SUM(BG41:BG44)</f>
        <v>0</v>
      </c>
      <c r="BH45" s="318">
        <f>SUM(BH41:BH44)</f>
        <v>0</v>
      </c>
      <c r="BI45" s="319">
        <v>0</v>
      </c>
      <c r="BJ45" s="319">
        <v>0</v>
      </c>
      <c r="BK45" s="319">
        <v>0</v>
      </c>
      <c r="BL45" s="335">
        <f>SUM(BL41:BL44)</f>
        <v>0</v>
      </c>
      <c r="BM45" s="318">
        <f>SUM(BM41:BM44)</f>
        <v>4</v>
      </c>
      <c r="BN45" s="319">
        <v>2</v>
      </c>
      <c r="BO45" s="319">
        <v>2</v>
      </c>
      <c r="BP45" s="350">
        <v>0</v>
      </c>
      <c r="BQ45" s="335">
        <f>SUM(BQ41:BQ44)</f>
        <v>4</v>
      </c>
      <c r="BR45" s="318">
        <f>SUM(BR41:BR44)</f>
        <v>0</v>
      </c>
      <c r="BS45" s="319">
        <v>0</v>
      </c>
      <c r="BT45" s="319">
        <v>0</v>
      </c>
      <c r="BU45" s="319">
        <v>0</v>
      </c>
      <c r="BV45" s="335">
        <f>SUM(BV41:BV44)</f>
        <v>0</v>
      </c>
      <c r="BW45" s="318">
        <f>SUM(BW41:BW44)</f>
        <v>0</v>
      </c>
      <c r="BX45" s="319">
        <v>0</v>
      </c>
      <c r="BY45" s="319">
        <v>0</v>
      </c>
      <c r="BZ45" s="319">
        <v>0</v>
      </c>
      <c r="CA45" s="335">
        <f>SUM(CA41:CA44)</f>
        <v>0</v>
      </c>
      <c r="CB45" s="318">
        <f>SUM(CB41:CB44)</f>
        <v>4</v>
      </c>
      <c r="CC45" s="319">
        <v>2</v>
      </c>
      <c r="CD45" s="319">
        <v>2</v>
      </c>
      <c r="CE45" s="319">
        <v>0</v>
      </c>
      <c r="CF45" s="335">
        <f>SUM(CF41:CF44)</f>
        <v>4</v>
      </c>
      <c r="CG45" s="318">
        <f>SUM(CG41:CG44)</f>
        <v>4</v>
      </c>
      <c r="CH45" s="319">
        <v>2</v>
      </c>
      <c r="CI45" s="319">
        <v>2</v>
      </c>
      <c r="CJ45" s="319">
        <v>0</v>
      </c>
      <c r="CK45" s="335">
        <f>SUM(CK41:CK44)</f>
        <v>4</v>
      </c>
      <c r="CL45" s="318">
        <f>SUM(CL41:CL44)</f>
        <v>0</v>
      </c>
      <c r="CM45" s="319">
        <v>0</v>
      </c>
      <c r="CN45" s="319">
        <v>0</v>
      </c>
      <c r="CO45" s="319">
        <v>0</v>
      </c>
      <c r="CP45" s="335">
        <f>SUM(CP41:CP44)</f>
        <v>0</v>
      </c>
      <c r="CQ45" s="224">
        <f>SUM(CQ41:CQ44)</f>
        <v>0</v>
      </c>
      <c r="CR45" s="226"/>
      <c r="CS45" s="226"/>
      <c r="CT45" s="226"/>
      <c r="CU45" s="228">
        <f>SUM(CU41:CU44)</f>
        <v>0</v>
      </c>
      <c r="CV45" s="224">
        <f>SUM(CV41:CV44)</f>
        <v>0</v>
      </c>
      <c r="CW45" s="226"/>
      <c r="CX45" s="226"/>
      <c r="CY45" s="226"/>
      <c r="CZ45" s="228">
        <f>SUM(CZ41:CZ44)</f>
        <v>0</v>
      </c>
      <c r="DA45" s="224">
        <f>SUM(DA41:DA44)</f>
        <v>0</v>
      </c>
      <c r="DB45" s="226"/>
      <c r="DC45" s="226"/>
      <c r="DD45" s="226"/>
      <c r="DE45" s="228">
        <f>SUM(DE41:DE44)</f>
        <v>0</v>
      </c>
      <c r="DF45" s="224">
        <f>SUM(DF41:DF44)</f>
        <v>0</v>
      </c>
      <c r="DG45" s="226"/>
      <c r="DH45" s="226"/>
      <c r="DI45" s="226"/>
      <c r="DJ45" s="228">
        <f>SUM(DJ41:DJ44)</f>
        <v>0</v>
      </c>
    </row>
    <row r="46" spans="1:117" s="55" customFormat="1" ht="15.95" customHeight="1">
      <c r="A46" s="140" t="s">
        <v>134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9"/>
    </row>
    <row r="47" spans="1:117" s="55" customFormat="1" ht="15.95" hidden="1" customHeight="1">
      <c r="A47" s="132"/>
      <c r="B47" s="114"/>
      <c r="C47" s="46"/>
      <c r="D47" s="47"/>
      <c r="E47" s="48"/>
      <c r="F47" s="137"/>
      <c r="G47" s="49"/>
      <c r="H47" s="50"/>
      <c r="I47" s="167">
        <f>H47*30</f>
        <v>0</v>
      </c>
      <c r="J47" s="182">
        <f ca="1">IF(Т_РВО="Перший бакалаврський",IF(Т_ФН="денна",O47*$S$2+T47*$X$2+Y47*$AC$2+AD47*$AH$2+AI47*$AM$2+AN47*$AR$2+AS47*$AW$2+AX47*$BB$2+BC47*$BG$2+BH47*$BL$2+BM47*$BQ$2+BR47*$BV$2+BW47*$CA$2+CB47*$CF$2,O47+T47+Y47+AD47+AI47+AN47+AS47+AX47+BC47+BH47+BM47+BR47+BW47+CB47+CG47+CL47+CQ47+CV47+DA47+DF47),IF(Т_ФН="денна",O47*$S$2+T47*$X$2+Y47*$AC$2+AD47*$AH$2+AI47*$AM$2+AN47*$AR$2,O47+T47+Y47+AD47+AI47+AN47))</f>
        <v>0</v>
      </c>
      <c r="K47" s="182">
        <f ca="1">IF(Т_РВО="Перший бакалаврський",IF(Т_ФН="денна",P47*$S$2+U47*$X$2+Z47*$AC$2+AE47*$AH$2+AJ47*$AM$2+AO47*$AR$2+AT47*$AW$2+AY47*$BB$2+BD47*$BG$2+BI47*$BL$2+BN47*$BQ$2+BS47*$BV$2+BX47*$CA$2+CC47*$CF$2,P47+U47+Z47+AE47+AJ47+AO47+AT47+AY47+BD47+BI47+BN47+BS47+BX47+CC47+CH47+CM47+CR47+CW47+DB47+DG47),IF(Т_ФН="денна",P47*$S$2+U47*$X$2+Z47*$AC$2+AE47*$AH$2+AJ47*$AM$2+AO47*$AR$2,P47+U47+Z47+AE47+AJ47+AO47))</f>
        <v>0</v>
      </c>
      <c r="L47" s="182">
        <f ca="1">IF(Т_РВО="Перший бакалаврський",IF(Т_ФН="денна",Q47*$S$2+V47*$X$2+AA47*$AC$2+AF47*$AH$2+AK47*$AM$2+AP47*$AR$2+AU47*$AW$2+AZ47*$BB$2+BE47*$BG$2+BJ47*$BL$2+BO47*$BQ$2+BT47*$BV$2+BY47*$CA$2+CD47*$CF$2,Q47+V47+AA47+AF47+AK47+AP47+AU47+AZ47+BE47+BJ47+BO47+BT47+BY47+CD47+CI47+CN47+CS47+CX47+DC47+DH47),IF(Т_ФН="денна",Q47*$S$2+V47*$X$2+AA47*$AC$2+AF47*$AH$2+AK47*$AM$2+AP47*$AR$2,Q47+V47+AA47+AF47+AK47+AP47))</f>
        <v>0</v>
      </c>
      <c r="M47" s="182">
        <f ca="1">IF(Т_РВО="Перший бакалаврський",IF(Т_ФН="денна",R47*$S$2+W47*$X$2+AB47*$AC$2+AG47*$AH$2+AL47*$AM$2+AQ47*$AR$2+AV47*$AW$2+BA47*$BB$2+BF47*$BG$2+BK47*$BL$2+BP47*$BQ$2+BU47*$BV$2+BZ47*$CA$2+CE47*$CF$2,R47+W47+AB47+AG47+AL47+AQ47+AV47+BA47+BF47+BK47+BP47+BU47+BZ47+CE47+CJ47+CO47+CT47+CY47+DD47+DI47),IF(Т_ФН="денна",R47*$S$2+W47*$X$2+AB47*$AC$2+AG47*$AH$2+AL47*$AM$2+AQ47*$AR$2,R47+W47+AB47+AG47+AL47+AQ47))</f>
        <v>0</v>
      </c>
      <c r="N47" s="183">
        <f>I47-J47</f>
        <v>0</v>
      </c>
      <c r="O47" s="229">
        <f>P47+Q47+R47</f>
        <v>0</v>
      </c>
      <c r="P47" s="216"/>
      <c r="Q47" s="216"/>
      <c r="R47" s="216"/>
      <c r="S47" s="60"/>
      <c r="T47" s="229">
        <f>U47+V47+W47</f>
        <v>0</v>
      </c>
      <c r="U47" s="216"/>
      <c r="V47" s="216"/>
      <c r="W47" s="216"/>
      <c r="X47" s="60"/>
      <c r="Y47" s="229">
        <f>Z47+AA47+AB47</f>
        <v>0</v>
      </c>
      <c r="Z47" s="216"/>
      <c r="AA47" s="216"/>
      <c r="AB47" s="216"/>
      <c r="AC47" s="60"/>
      <c r="AD47" s="229">
        <f>AE47+AF47+AG47</f>
        <v>0</v>
      </c>
      <c r="AE47" s="216"/>
      <c r="AF47" s="216"/>
      <c r="AG47" s="216"/>
      <c r="AH47" s="60"/>
      <c r="AI47" s="229">
        <f>AJ47+AK47+AL47</f>
        <v>0</v>
      </c>
      <c r="AJ47" s="219"/>
      <c r="AK47" s="219"/>
      <c r="AL47" s="219"/>
      <c r="AM47" s="150"/>
      <c r="AN47" s="229">
        <f>AO47+AP47+AQ47</f>
        <v>0</v>
      </c>
      <c r="AO47" s="216"/>
      <c r="AP47" s="216"/>
      <c r="AQ47" s="216"/>
      <c r="AR47" s="60"/>
      <c r="AS47" s="229">
        <f>AT47+AU47+AV47</f>
        <v>0</v>
      </c>
      <c r="AT47" s="216"/>
      <c r="AU47" s="216"/>
      <c r="AV47" s="216"/>
      <c r="AW47" s="60"/>
      <c r="AX47" s="229">
        <f>AY47+AZ47+BA47</f>
        <v>0</v>
      </c>
      <c r="AY47" s="216"/>
      <c r="AZ47" s="216"/>
      <c r="BA47" s="216"/>
      <c r="BB47" s="60"/>
      <c r="BC47" s="229">
        <f>BD47+BE47+BF47</f>
        <v>0</v>
      </c>
      <c r="BD47" s="216"/>
      <c r="BE47" s="216"/>
      <c r="BF47" s="216"/>
      <c r="BG47" s="60"/>
      <c r="BH47" s="229">
        <f>BI47+BJ47+BK47</f>
        <v>0</v>
      </c>
      <c r="BI47" s="216"/>
      <c r="BJ47" s="216"/>
      <c r="BK47" s="216"/>
      <c r="BL47" s="60"/>
      <c r="BM47" s="229">
        <f>BN47+BO47+BP47</f>
        <v>0</v>
      </c>
      <c r="BN47" s="216"/>
      <c r="BO47" s="216"/>
      <c r="BP47" s="216"/>
      <c r="BQ47" s="60"/>
      <c r="BR47" s="229">
        <f>BS47+BT47+BU47</f>
        <v>0</v>
      </c>
      <c r="BS47" s="216"/>
      <c r="BT47" s="216"/>
      <c r="BU47" s="216"/>
      <c r="BV47" s="60"/>
      <c r="BW47" s="229">
        <f>BX47+BY47+BZ47</f>
        <v>0</v>
      </c>
      <c r="BX47" s="216"/>
      <c r="BY47" s="216"/>
      <c r="BZ47" s="216"/>
      <c r="CA47" s="60"/>
      <c r="CB47" s="229">
        <f>CC47+CD47+CE47</f>
        <v>0</v>
      </c>
      <c r="CC47" s="216"/>
      <c r="CD47" s="216"/>
      <c r="CE47" s="216"/>
      <c r="CF47" s="60"/>
      <c r="CG47" s="229">
        <f>CH47+CI47+CJ47</f>
        <v>0</v>
      </c>
      <c r="CH47" s="216"/>
      <c r="CI47" s="216"/>
      <c r="CJ47" s="216"/>
      <c r="CK47" s="60"/>
      <c r="CL47" s="229">
        <f>CM47+CN47+CO47</f>
        <v>0</v>
      </c>
      <c r="CM47" s="216"/>
      <c r="CN47" s="216"/>
      <c r="CO47" s="216"/>
      <c r="CP47" s="61"/>
      <c r="CQ47" s="229">
        <f>CR47+CS47+CT47</f>
        <v>0</v>
      </c>
      <c r="CR47" s="216"/>
      <c r="CS47" s="216"/>
      <c r="CT47" s="216"/>
      <c r="CU47" s="60"/>
      <c r="CV47" s="229">
        <f>CW47+CX47+CY47</f>
        <v>0</v>
      </c>
      <c r="CW47" s="216"/>
      <c r="CX47" s="216"/>
      <c r="CY47" s="216"/>
      <c r="CZ47" s="60"/>
      <c r="DA47" s="229">
        <f>DB47+DC47+DD47</f>
        <v>0</v>
      </c>
      <c r="DB47" s="216"/>
      <c r="DC47" s="216"/>
      <c r="DD47" s="216"/>
      <c r="DE47" s="60"/>
      <c r="DF47" s="229">
        <f>DG47+DH47+DI47</f>
        <v>0</v>
      </c>
      <c r="DG47" s="216"/>
      <c r="DH47" s="216"/>
      <c r="DI47" s="216"/>
      <c r="DJ47" s="61"/>
    </row>
    <row r="48" spans="1:117" s="55" customFormat="1" ht="15.95" customHeight="1">
      <c r="A48" s="140" t="s">
        <v>168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9"/>
    </row>
    <row r="49" spans="1:114" s="55" customFormat="1" ht="15.95" customHeight="1">
      <c r="A49" s="132" t="s">
        <v>526</v>
      </c>
      <c r="B49" s="114" t="s">
        <v>496</v>
      </c>
      <c r="C49" s="46"/>
      <c r="D49" s="47">
        <v>1</v>
      </c>
      <c r="E49" s="48"/>
      <c r="F49" s="137"/>
      <c r="G49" s="49"/>
      <c r="H49" s="156">
        <v>4</v>
      </c>
      <c r="I49" s="298">
        <f t="shared" ref="I49:I56" si="20">H49*30</f>
        <v>120</v>
      </c>
      <c r="J49" s="324">
        <f ca="1">IF(Т_РВО="Перший бакалаврський",IF(Т_ФН="денна",O49*$S$2+T49*$X$2+Y49*$AC$2+AD49*$AH$2+AI49*$AM$2+AN49*$AR$2+AS49*$AW$2+AX49*$BB$2+BC49*$BG$2+BH49*$BL$2+BM49*$BQ$2+BR49*$BV$2+BW49*$CA$2+CB49*$CF$2,O49+T49+Y49+AD49+AI49+AN49+AS49+AX49+BC49+BH49+BM49+BR49+BW49+CB49+CG49+CL49+CQ49+CV49+DA49+DF49),IF(Т_ФН="денна",O49*$S$2+T49*$X$2+Y49*$AC$2+AD49*$AH$2+AI49*$AM$2+AN49*$AR$2,O49+T49+Y49+AD49+AI49+AN49))</f>
        <v>56</v>
      </c>
      <c r="K49" s="324">
        <f ca="1">IF(Т_РВО="Перший бакалаврський",IF(Т_ФН="денна",P49*$S$2+U49*$X$2+Z49*$AC$2+AE49*$AH$2+AJ49*$AM$2+AO49*$AR$2+AT49*$AW$2+AY49*$BB$2+BD49*$BG$2+BI49*$BL$2+BN49*$BQ$2+BS49*$BV$2+BX49*$CA$2+CC49*$CF$2,P49+U49+Z49+AE49+AJ49+AO49+AT49+AY49+BD49+BI49+BN49+BS49+BX49+CC49+CH49+CM49+CR49+CW49+DB49+DG49),IF(Т_ФН="денна",P49*$S$2+U49*$X$2+Z49*$AC$2+AE49*$AH$2+AJ49*$AM$2+AO49*$AR$2,P49+U49+Z49+AE49+AJ49+AO49))</f>
        <v>32</v>
      </c>
      <c r="L49" s="324">
        <f ca="1">IF(Т_РВО="Перший бакалаврський",IF(Т_ФН="денна",Q49*$S$2+V49*$X$2+AA49*$AC$2+AF49*$AH$2+AK49*$AM$2+AP49*$AR$2+AU49*$AW$2+AZ49*$BB$2+BE49*$BG$2+BJ49*$BL$2+BO49*$BQ$2+BT49*$BV$2+BY49*$CA$2+CD49*$CF$2,Q49+V49+AA49+AF49+AK49+AP49+AU49+AZ49+BE49+BJ49+BO49+BT49+BY49+CD49+CI49+CN49+CS49+CX49+DC49+DH49),IF(Т_ФН="денна",Q49*$S$2+V49*$X$2+AA49*$AC$2+AF49*$AH$2+AK49*$AM$2+AP49*$AR$2,Q49+V49+AA49+AF49+AK49+AP49))</f>
        <v>0</v>
      </c>
      <c r="M49" s="324">
        <f ca="1">IF(Т_РВО="Перший бакалаврський",IF(Т_ФН="денна",R49*$S$2+W49*$X$2+AB49*$AC$2+AG49*$AH$2+AL49*$AM$2+AQ49*$AR$2+AV49*$AW$2+BA49*$BB$2+BF49*$BG$2+BK49*$BL$2+BP49*$BQ$2+BU49*$BV$2+BZ49*$CA$2+CE49*$CF$2,R49+W49+AB49+AG49+AL49+AQ49+AV49+BA49+BF49+BK49+BP49+BU49+BZ49+CE49+CJ49+CO49+CT49+CY49+DD49+DI49),IF(Т_ФН="денна",R49*$S$2+W49*$X$2+AB49*$AC$2+AG49*$AH$2+AL49*$AM$2+AQ49*$AR$2,R49+W49+AB49+AG49+AL49+AQ49))</f>
        <v>24</v>
      </c>
      <c r="N49" s="325">
        <f t="shared" ref="N49:N56" si="21">I49-J49</f>
        <v>64</v>
      </c>
      <c r="O49" s="332"/>
      <c r="P49" s="310"/>
      <c r="Q49" s="310"/>
      <c r="R49" s="310"/>
      <c r="S49" s="360"/>
      <c r="T49" s="332"/>
      <c r="U49" s="310"/>
      <c r="V49" s="310"/>
      <c r="W49" s="310"/>
      <c r="X49" s="360"/>
      <c r="Y49" s="332"/>
      <c r="Z49" s="338"/>
      <c r="AA49" s="338"/>
      <c r="AB49" s="338"/>
      <c r="AC49" s="361"/>
      <c r="AD49" s="332"/>
      <c r="AE49" s="338"/>
      <c r="AF49" s="338"/>
      <c r="AG49" s="338"/>
      <c r="AH49" s="361"/>
      <c r="AI49" s="332">
        <v>7</v>
      </c>
      <c r="AJ49" s="310">
        <v>4</v>
      </c>
      <c r="AK49" s="310"/>
      <c r="AL49" s="310">
        <v>3</v>
      </c>
      <c r="AM49" s="360">
        <v>4</v>
      </c>
      <c r="AN49" s="332"/>
      <c r="AO49" s="310"/>
      <c r="AP49" s="310"/>
      <c r="AQ49" s="310"/>
      <c r="AR49" s="360"/>
      <c r="AS49" s="332"/>
      <c r="AT49" s="310"/>
      <c r="AU49" s="310"/>
      <c r="AV49" s="310"/>
      <c r="AW49" s="360"/>
      <c r="AX49" s="332"/>
      <c r="AY49" s="310"/>
      <c r="AZ49" s="310"/>
      <c r="BA49" s="310"/>
      <c r="BB49" s="307"/>
      <c r="BC49" s="390"/>
      <c r="BD49" s="310"/>
      <c r="BE49" s="310"/>
      <c r="BF49" s="311"/>
      <c r="BG49" s="302"/>
      <c r="BH49" s="332"/>
      <c r="BI49" s="310"/>
      <c r="BJ49" s="310"/>
      <c r="BK49" s="310"/>
      <c r="BL49" s="360"/>
      <c r="BM49" s="332"/>
      <c r="BN49" s="310"/>
      <c r="BO49" s="310"/>
      <c r="BP49" s="310"/>
      <c r="BQ49" s="360"/>
      <c r="BR49" s="332"/>
      <c r="BS49" s="310"/>
      <c r="BT49" s="310"/>
      <c r="BU49" s="310"/>
      <c r="BV49" s="360"/>
      <c r="BW49" s="332"/>
      <c r="BX49" s="310"/>
      <c r="BY49" s="310"/>
      <c r="BZ49" s="310"/>
      <c r="CA49" s="360"/>
      <c r="CB49" s="332"/>
      <c r="CC49" s="310"/>
      <c r="CD49" s="310"/>
      <c r="CE49" s="310"/>
      <c r="CF49" s="360"/>
      <c r="CG49" s="332"/>
      <c r="CH49" s="310"/>
      <c r="CI49" s="310"/>
      <c r="CJ49" s="310"/>
      <c r="CK49" s="360"/>
      <c r="CL49" s="332"/>
      <c r="CM49" s="310"/>
      <c r="CN49" s="310"/>
      <c r="CO49" s="310"/>
      <c r="CP49" s="360"/>
      <c r="CQ49" s="52"/>
      <c r="CR49" s="214"/>
      <c r="CS49" s="214"/>
      <c r="CT49" s="214"/>
      <c r="CU49" s="53"/>
      <c r="CV49" s="229">
        <f>CW49+CX49+CY49</f>
        <v>0</v>
      </c>
      <c r="CW49" s="214"/>
      <c r="CX49" s="214"/>
      <c r="CY49" s="214"/>
      <c r="CZ49" s="53"/>
      <c r="DA49" s="229">
        <f>DB49+DC49+DD49</f>
        <v>0</v>
      </c>
      <c r="DB49" s="214"/>
      <c r="DC49" s="214"/>
      <c r="DD49" s="214"/>
      <c r="DE49" s="53"/>
      <c r="DF49" s="229">
        <f>DG49+DH49+DI49</f>
        <v>0</v>
      </c>
      <c r="DG49" s="214"/>
      <c r="DH49" s="214"/>
      <c r="DI49" s="214"/>
      <c r="DJ49" s="61"/>
    </row>
    <row r="50" spans="1:114" s="55" customFormat="1" ht="15.95" customHeight="1">
      <c r="A50" s="132" t="s">
        <v>527</v>
      </c>
      <c r="B50" s="114" t="s">
        <v>497</v>
      </c>
      <c r="C50" s="46"/>
      <c r="D50" s="47" t="s">
        <v>490</v>
      </c>
      <c r="E50" s="48"/>
      <c r="F50" s="137"/>
      <c r="G50" s="49"/>
      <c r="H50" s="156">
        <v>6</v>
      </c>
      <c r="I50" s="298">
        <f t="shared" si="20"/>
        <v>180</v>
      </c>
      <c r="J50" s="324">
        <f t="shared" ref="J50:J54" ca="1" si="22">IF(Т_РВО="Перший бакалаврський",IF(Т_ФН="денна",O50*$S$2+T50*$X$2+Y50*$AC$2+AD50*$AH$2+AI50*$AM$2+AN50*$AR$2+AS50*$AW$2+AX50*$BB$2+BC50*$BG$2+BH50*$BL$2+BM50*$BQ$2+BR50*$BV$2+BW50*$CA$2+CB50*$CF$2,O50+T50+Y50+AD50+AI50+AN50+AS50+AX50+BC50+BH50+BM50+BR50+BW50+CB50+CG50+CL50+CQ50+CV50+DA50+DF50),IF(Т_ФН="денна",O50*$S$2+T50*$X$2+Y50*$AC$2+AD50*$AH$2+AI50*$AM$2+AN50*$AR$2,O50+T50+Y50+AD50+AI50+AN50))</f>
        <v>80</v>
      </c>
      <c r="K50" s="324">
        <f t="shared" ref="K50:K54" ca="1" si="23">IF(Т_РВО="Перший бакалаврський",IF(Т_ФН="денна",P50*$S$2+U50*$X$2+Z50*$AC$2+AE50*$AH$2+AJ50*$AM$2+AO50*$AR$2+AT50*$AW$2+AY50*$BB$2+BD50*$BG$2+BI50*$BL$2+BN50*$BQ$2+BS50*$BV$2+BX50*$CA$2+CC50*$CF$2,P50+U50+Z50+AE50+AJ50+AO50+AT50+AY50+BD50+BI50+BN50+BS50+BX50+CC50+CH50+CM50+CR50+CW50+DB50+DG50),IF(Т_ФН="денна",P50*$S$2+U50*$X$2+Z50*$AC$2+AE50*$AH$2+AJ50*$AM$2+AO50*$AR$2,P50+U50+Z50+AE50+AJ50+AO50))</f>
        <v>48</v>
      </c>
      <c r="L50" s="324">
        <f t="shared" ref="L50:L56" ca="1" si="24">IF(Т_РВО="Перший бакалаврський",IF(Т_ФН="денна",Q50*$S$2+V50*$X$2+AA50*$AC$2+AF50*$AH$2+AK50*$AM$2+AP50*$AR$2+AU50*$AW$2+AZ50*$BB$2+BE50*$BG$2+BJ50*$BL$2+BO50*$BQ$2+BT50*$BV$2+BY50*$CA$2+CD50*$CF$2,Q50+V50+AA50+AF50+AK50+AP50+AU50+AZ50+BE50+BJ50+BO50+BT50+BY50+CD50+CI50+CN50+CS50+CX50+DC50+DH50),IF(Т_ФН="денна",Q50*$S$2+V50*$X$2+AA50*$AC$2+AF50*$AH$2+AK50*$AM$2+AP50*$AR$2,Q50+V50+AA50+AF50+AK50+AP50))</f>
        <v>32</v>
      </c>
      <c r="M50" s="324">
        <f t="shared" ref="M50:M55" ca="1" si="25">IF(Т_РВО="Перший бакалаврський",IF(Т_ФН="денна",R50*$S$2+W50*$X$2+AB50*$AC$2+AG50*$AH$2+AL50*$AM$2+AQ50*$AR$2+AV50*$AW$2+BA50*$BB$2+BF50*$BG$2+BK50*$BL$2+BP50*$BQ$2+BU50*$BV$2+BZ50*$CA$2+CE50*$CF$2,R50+W50+AB50+AG50+AL50+AQ50+AV50+BA50+BF50+BK50+BP50+BU50+BZ50+CE50+CJ50+CO50+CT50+CY50+DD50+DI50),IF(Т_ФН="денна",R50*$S$2+W50*$X$2+AB50*$AC$2+AG50*$AH$2+AL50*$AM$2+AQ50*$AR$2,R50+W50+AB50+AG50+AL50+AQ50))</f>
        <v>0</v>
      </c>
      <c r="N50" s="325">
        <f t="shared" si="21"/>
        <v>100</v>
      </c>
      <c r="O50" s="332"/>
      <c r="P50" s="310"/>
      <c r="Q50" s="310"/>
      <c r="R50" s="310"/>
      <c r="S50" s="360"/>
      <c r="T50" s="332"/>
      <c r="U50" s="310"/>
      <c r="V50" s="310"/>
      <c r="W50" s="310"/>
      <c r="X50" s="360"/>
      <c r="Y50" s="332"/>
      <c r="Z50" s="338"/>
      <c r="AA50" s="338"/>
      <c r="AB50" s="338"/>
      <c r="AC50" s="361"/>
      <c r="AD50" s="332"/>
      <c r="AE50" s="338"/>
      <c r="AF50" s="338"/>
      <c r="AG50" s="338"/>
      <c r="AH50" s="361"/>
      <c r="AI50" s="332">
        <f>AJ50+AK50+AL50</f>
        <v>4</v>
      </c>
      <c r="AJ50" s="310">
        <v>2</v>
      </c>
      <c r="AK50" s="310">
        <v>2</v>
      </c>
      <c r="AL50" s="310"/>
      <c r="AM50" s="360">
        <v>2</v>
      </c>
      <c r="AN50" s="332">
        <f>AO50+AP50+AQ50</f>
        <v>3</v>
      </c>
      <c r="AO50" s="310">
        <v>2</v>
      </c>
      <c r="AP50" s="310">
        <v>1</v>
      </c>
      <c r="AQ50" s="310"/>
      <c r="AR50" s="360">
        <v>2</v>
      </c>
      <c r="AS50" s="332">
        <v>3</v>
      </c>
      <c r="AT50" s="310">
        <v>2</v>
      </c>
      <c r="AU50" s="310">
        <v>1</v>
      </c>
      <c r="AV50" s="310"/>
      <c r="AW50" s="360">
        <v>2</v>
      </c>
      <c r="AX50" s="332"/>
      <c r="AY50" s="310"/>
      <c r="AZ50" s="310"/>
      <c r="BA50" s="310"/>
      <c r="BB50" s="307"/>
      <c r="BC50" s="390"/>
      <c r="BD50" s="310"/>
      <c r="BE50" s="310"/>
      <c r="BF50" s="311"/>
      <c r="BG50" s="302"/>
      <c r="BH50" s="332"/>
      <c r="BI50" s="310"/>
      <c r="BJ50" s="310"/>
      <c r="BK50" s="310"/>
      <c r="BL50" s="360"/>
      <c r="BM50" s="332"/>
      <c r="BN50" s="310"/>
      <c r="BO50" s="310"/>
      <c r="BP50" s="310"/>
      <c r="BQ50" s="360"/>
      <c r="BR50" s="332"/>
      <c r="BS50" s="310"/>
      <c r="BT50" s="310"/>
      <c r="BU50" s="310"/>
      <c r="BV50" s="360"/>
      <c r="BW50" s="332"/>
      <c r="BX50" s="310"/>
      <c r="BY50" s="310"/>
      <c r="BZ50" s="310"/>
      <c r="CA50" s="360"/>
      <c r="CB50" s="332"/>
      <c r="CC50" s="310"/>
      <c r="CD50" s="310"/>
      <c r="CE50" s="310"/>
      <c r="CF50" s="360"/>
      <c r="CG50" s="332"/>
      <c r="CH50" s="310"/>
      <c r="CI50" s="310"/>
      <c r="CJ50" s="310"/>
      <c r="CK50" s="360"/>
      <c r="CL50" s="332"/>
      <c r="CM50" s="310"/>
      <c r="CN50" s="310"/>
      <c r="CO50" s="310"/>
      <c r="CP50" s="360"/>
      <c r="CQ50" s="52"/>
      <c r="CR50" s="214"/>
      <c r="CS50" s="214"/>
      <c r="CT50" s="214"/>
      <c r="CU50" s="53"/>
      <c r="CV50" s="229">
        <f t="shared" ref="CV50:CV56" si="26">CW50+CX50+CY50</f>
        <v>0</v>
      </c>
      <c r="CW50" s="214"/>
      <c r="CX50" s="214"/>
      <c r="CY50" s="214"/>
      <c r="CZ50" s="53"/>
      <c r="DA50" s="229">
        <f t="shared" ref="DA50:DA56" si="27">DB50+DC50+DD50</f>
        <v>0</v>
      </c>
      <c r="DB50" s="214"/>
      <c r="DC50" s="214"/>
      <c r="DD50" s="214"/>
      <c r="DE50" s="53"/>
      <c r="DF50" s="229">
        <f t="shared" ref="DF50:DF56" si="28">DG50+DH50+DI50</f>
        <v>0</v>
      </c>
      <c r="DG50" s="214"/>
      <c r="DH50" s="214"/>
      <c r="DI50" s="214"/>
      <c r="DJ50" s="61"/>
    </row>
    <row r="51" spans="1:114" s="55" customFormat="1" ht="15.95" customHeight="1">
      <c r="A51" s="132" t="s">
        <v>528</v>
      </c>
      <c r="B51" s="114" t="s">
        <v>498</v>
      </c>
      <c r="C51" s="146"/>
      <c r="D51" s="47">
        <v>4</v>
      </c>
      <c r="E51" s="48"/>
      <c r="F51" s="137"/>
      <c r="G51" s="149">
        <v>4</v>
      </c>
      <c r="H51" s="157">
        <v>4</v>
      </c>
      <c r="I51" s="298">
        <f t="shared" si="20"/>
        <v>120</v>
      </c>
      <c r="J51" s="324">
        <f t="shared" ca="1" si="22"/>
        <v>56</v>
      </c>
      <c r="K51" s="324">
        <f t="shared" ca="1" si="23"/>
        <v>24</v>
      </c>
      <c r="L51" s="324">
        <f t="shared" ca="1" si="24"/>
        <v>16</v>
      </c>
      <c r="M51" s="324">
        <f t="shared" ca="1" si="25"/>
        <v>16</v>
      </c>
      <c r="N51" s="325">
        <f t="shared" si="21"/>
        <v>64</v>
      </c>
      <c r="O51" s="332"/>
      <c r="P51" s="310"/>
      <c r="Q51" s="310"/>
      <c r="R51" s="310"/>
      <c r="S51" s="360"/>
      <c r="T51" s="332"/>
      <c r="U51" s="310"/>
      <c r="V51" s="310"/>
      <c r="W51" s="310"/>
      <c r="X51" s="360"/>
      <c r="Y51" s="332"/>
      <c r="Z51" s="338"/>
      <c r="AA51" s="338"/>
      <c r="AB51" s="338"/>
      <c r="AC51" s="361"/>
      <c r="AD51" s="332"/>
      <c r="AE51" s="338"/>
      <c r="AF51" s="338"/>
      <c r="AG51" s="338"/>
      <c r="AH51" s="361"/>
      <c r="AI51" s="332"/>
      <c r="AJ51" s="310"/>
      <c r="AK51" s="310"/>
      <c r="AL51" s="310"/>
      <c r="AM51" s="360"/>
      <c r="AN51" s="332"/>
      <c r="AO51" s="310"/>
      <c r="AP51" s="310"/>
      <c r="AQ51" s="310"/>
      <c r="AR51" s="360"/>
      <c r="AS51" s="332"/>
      <c r="AT51" s="310"/>
      <c r="AU51" s="310"/>
      <c r="AV51" s="310"/>
      <c r="AW51" s="360"/>
      <c r="AX51" s="332">
        <f>AY51+AZ51+BA51</f>
        <v>7</v>
      </c>
      <c r="AY51" s="310">
        <v>3</v>
      </c>
      <c r="AZ51" s="310">
        <v>2</v>
      </c>
      <c r="BA51" s="310">
        <v>2</v>
      </c>
      <c r="BB51" s="307">
        <v>4</v>
      </c>
      <c r="BC51" s="390"/>
      <c r="BD51" s="310"/>
      <c r="BE51" s="310"/>
      <c r="BF51" s="311"/>
      <c r="BG51" s="302"/>
      <c r="BH51" s="332"/>
      <c r="BI51" s="310"/>
      <c r="BJ51" s="310"/>
      <c r="BK51" s="310"/>
      <c r="BL51" s="360"/>
      <c r="BM51" s="332"/>
      <c r="BN51" s="310"/>
      <c r="BO51" s="310"/>
      <c r="BP51" s="310"/>
      <c r="BQ51" s="360"/>
      <c r="BR51" s="332"/>
      <c r="BS51" s="310"/>
      <c r="BT51" s="310"/>
      <c r="BU51" s="310"/>
      <c r="BV51" s="360"/>
      <c r="BW51" s="332"/>
      <c r="BX51" s="310"/>
      <c r="BY51" s="310"/>
      <c r="BZ51" s="310"/>
      <c r="CA51" s="360"/>
      <c r="CB51" s="332"/>
      <c r="CC51" s="310"/>
      <c r="CD51" s="310"/>
      <c r="CE51" s="310"/>
      <c r="CF51" s="360"/>
      <c r="CG51" s="332"/>
      <c r="CH51" s="310"/>
      <c r="CI51" s="310"/>
      <c r="CJ51" s="310"/>
      <c r="CK51" s="360"/>
      <c r="CL51" s="332"/>
      <c r="CM51" s="310"/>
      <c r="CN51" s="310"/>
      <c r="CO51" s="310"/>
      <c r="CP51" s="360"/>
      <c r="CQ51" s="52"/>
      <c r="CR51" s="214"/>
      <c r="CS51" s="214"/>
      <c r="CT51" s="214"/>
      <c r="CU51" s="53"/>
      <c r="CV51" s="229">
        <f t="shared" si="26"/>
        <v>0</v>
      </c>
      <c r="CW51" s="214"/>
      <c r="CX51" s="214"/>
      <c r="CY51" s="214"/>
      <c r="CZ51" s="53"/>
      <c r="DA51" s="229">
        <f t="shared" si="27"/>
        <v>0</v>
      </c>
      <c r="DB51" s="214"/>
      <c r="DC51" s="214"/>
      <c r="DD51" s="214"/>
      <c r="DE51" s="53"/>
      <c r="DF51" s="229">
        <f t="shared" si="28"/>
        <v>0</v>
      </c>
      <c r="DG51" s="214"/>
      <c r="DH51" s="214"/>
      <c r="DI51" s="214"/>
      <c r="DJ51" s="61"/>
    </row>
    <row r="52" spans="1:114" s="389" customFormat="1" ht="15.95" customHeight="1">
      <c r="A52" s="132" t="s">
        <v>529</v>
      </c>
      <c r="B52" s="392" t="s">
        <v>499</v>
      </c>
      <c r="C52" s="393"/>
      <c r="D52" s="384" t="s">
        <v>438</v>
      </c>
      <c r="E52" s="385"/>
      <c r="F52" s="394"/>
      <c r="G52" s="386">
        <v>6</v>
      </c>
      <c r="H52" s="387">
        <v>8</v>
      </c>
      <c r="I52" s="298">
        <f t="shared" si="20"/>
        <v>240</v>
      </c>
      <c r="J52" s="324">
        <f t="shared" ca="1" si="22"/>
        <v>112</v>
      </c>
      <c r="K52" s="324">
        <f t="shared" ca="1" si="23"/>
        <v>40</v>
      </c>
      <c r="L52" s="324">
        <f t="shared" ca="1" si="24"/>
        <v>0</v>
      </c>
      <c r="M52" s="324">
        <f t="shared" ca="1" si="25"/>
        <v>72</v>
      </c>
      <c r="N52" s="325">
        <f t="shared" si="21"/>
        <v>128</v>
      </c>
      <c r="O52" s="332"/>
      <c r="P52" s="310"/>
      <c r="Q52" s="310"/>
      <c r="R52" s="310"/>
      <c r="S52" s="360"/>
      <c r="T52" s="332"/>
      <c r="U52" s="310"/>
      <c r="V52" s="310"/>
      <c r="W52" s="310"/>
      <c r="X52" s="360"/>
      <c r="Y52" s="332"/>
      <c r="Z52" s="338"/>
      <c r="AA52" s="338"/>
      <c r="AB52" s="338"/>
      <c r="AC52" s="361"/>
      <c r="AD52" s="332"/>
      <c r="AE52" s="338"/>
      <c r="AF52" s="338"/>
      <c r="AG52" s="338"/>
      <c r="AH52" s="361"/>
      <c r="AI52" s="332"/>
      <c r="AJ52" s="310"/>
      <c r="AK52" s="310"/>
      <c r="AL52" s="310"/>
      <c r="AM52" s="360"/>
      <c r="AN52" s="332"/>
      <c r="AO52" s="310"/>
      <c r="AP52" s="310"/>
      <c r="AQ52" s="310"/>
      <c r="AR52" s="360"/>
      <c r="AS52" s="332"/>
      <c r="AT52" s="310"/>
      <c r="AU52" s="310"/>
      <c r="AV52" s="310"/>
      <c r="AW52" s="360"/>
      <c r="AX52" s="332"/>
      <c r="AY52" s="310"/>
      <c r="AZ52" s="310"/>
      <c r="BA52" s="310"/>
      <c r="BB52" s="307"/>
      <c r="BC52" s="390">
        <f>BD52+BE52+BF52</f>
        <v>5</v>
      </c>
      <c r="BD52" s="310">
        <v>2</v>
      </c>
      <c r="BE52" s="310"/>
      <c r="BF52" s="311">
        <v>3</v>
      </c>
      <c r="BG52" s="302">
        <v>3</v>
      </c>
      <c r="BH52" s="332">
        <f>BI52+BJ52+BK52</f>
        <v>5</v>
      </c>
      <c r="BI52" s="310">
        <v>1</v>
      </c>
      <c r="BJ52" s="310"/>
      <c r="BK52" s="310">
        <v>4</v>
      </c>
      <c r="BL52" s="360">
        <v>3</v>
      </c>
      <c r="BM52" s="332">
        <v>4</v>
      </c>
      <c r="BN52" s="310">
        <v>2</v>
      </c>
      <c r="BO52" s="310"/>
      <c r="BP52" s="310">
        <v>2</v>
      </c>
      <c r="BQ52" s="360">
        <v>2</v>
      </c>
      <c r="BR52" s="332"/>
      <c r="BS52" s="310"/>
      <c r="BT52" s="310"/>
      <c r="BU52" s="310"/>
      <c r="BV52" s="360"/>
      <c r="BW52" s="332"/>
      <c r="BX52" s="310"/>
      <c r="BY52" s="310"/>
      <c r="BZ52" s="310"/>
      <c r="CA52" s="360"/>
      <c r="CB52" s="332"/>
      <c r="CC52" s="310"/>
      <c r="CD52" s="310"/>
      <c r="CE52" s="310"/>
      <c r="CF52" s="360"/>
      <c r="CG52" s="332"/>
      <c r="CH52" s="310"/>
      <c r="CI52" s="310"/>
      <c r="CJ52" s="310"/>
      <c r="CK52" s="360"/>
      <c r="CL52" s="332"/>
      <c r="CM52" s="310"/>
      <c r="CN52" s="310"/>
      <c r="CO52" s="310"/>
      <c r="CP52" s="360"/>
      <c r="CQ52" s="301"/>
      <c r="CR52" s="311"/>
      <c r="CS52" s="311"/>
      <c r="CT52" s="311"/>
      <c r="CU52" s="302"/>
      <c r="CV52" s="332">
        <f t="shared" si="26"/>
        <v>0</v>
      </c>
      <c r="CW52" s="311"/>
      <c r="CX52" s="311"/>
      <c r="CY52" s="311"/>
      <c r="CZ52" s="302"/>
      <c r="DA52" s="332">
        <f t="shared" si="27"/>
        <v>0</v>
      </c>
      <c r="DB52" s="311"/>
      <c r="DC52" s="311"/>
      <c r="DD52" s="311"/>
      <c r="DE52" s="302"/>
      <c r="DF52" s="332">
        <f t="shared" si="28"/>
        <v>0</v>
      </c>
      <c r="DG52" s="311"/>
      <c r="DH52" s="311"/>
      <c r="DI52" s="311"/>
      <c r="DJ52" s="307"/>
    </row>
    <row r="53" spans="1:114" s="389" customFormat="1" ht="15.95" customHeight="1">
      <c r="A53" s="132" t="s">
        <v>530</v>
      </c>
      <c r="B53" s="392" t="s">
        <v>500</v>
      </c>
      <c r="C53" s="393"/>
      <c r="D53" s="384">
        <v>9</v>
      </c>
      <c r="E53" s="385"/>
      <c r="F53" s="394"/>
      <c r="G53" s="386"/>
      <c r="H53" s="387">
        <v>3</v>
      </c>
      <c r="I53" s="298">
        <f t="shared" si="20"/>
        <v>90</v>
      </c>
      <c r="J53" s="324">
        <f t="shared" ca="1" si="22"/>
        <v>40</v>
      </c>
      <c r="K53" s="324">
        <f t="shared" ca="1" si="23"/>
        <v>24</v>
      </c>
      <c r="L53" s="324">
        <f t="shared" ca="1" si="24"/>
        <v>8</v>
      </c>
      <c r="M53" s="324">
        <f t="shared" ca="1" si="25"/>
        <v>8</v>
      </c>
      <c r="N53" s="325">
        <f t="shared" si="21"/>
        <v>50</v>
      </c>
      <c r="O53" s="332"/>
      <c r="P53" s="310"/>
      <c r="Q53" s="310"/>
      <c r="R53" s="310"/>
      <c r="S53" s="360"/>
      <c r="T53" s="332"/>
      <c r="U53" s="310"/>
      <c r="V53" s="310"/>
      <c r="W53" s="310"/>
      <c r="X53" s="360"/>
      <c r="Y53" s="332"/>
      <c r="Z53" s="338"/>
      <c r="AA53" s="338"/>
      <c r="AB53" s="338"/>
      <c r="AC53" s="361"/>
      <c r="AD53" s="332"/>
      <c r="AE53" s="338"/>
      <c r="AF53" s="338"/>
      <c r="AG53" s="338"/>
      <c r="AH53" s="361"/>
      <c r="AI53" s="332"/>
      <c r="AJ53" s="310"/>
      <c r="AK53" s="310"/>
      <c r="AL53" s="310"/>
      <c r="AM53" s="360"/>
      <c r="AN53" s="332"/>
      <c r="AO53" s="310"/>
      <c r="AP53" s="310"/>
      <c r="AQ53" s="310"/>
      <c r="AR53" s="360"/>
      <c r="AS53" s="332"/>
      <c r="AT53" s="310"/>
      <c r="AU53" s="310"/>
      <c r="AV53" s="310"/>
      <c r="AW53" s="360"/>
      <c r="AX53" s="332"/>
      <c r="AY53" s="310"/>
      <c r="AZ53" s="310"/>
      <c r="BA53" s="310"/>
      <c r="BB53" s="307"/>
      <c r="BC53" s="390"/>
      <c r="BD53" s="310"/>
      <c r="BE53" s="310"/>
      <c r="BF53" s="311"/>
      <c r="BG53" s="302"/>
      <c r="BH53" s="332"/>
      <c r="BI53" s="310"/>
      <c r="BJ53" s="310"/>
      <c r="BK53" s="310"/>
      <c r="BL53" s="360"/>
      <c r="BM53" s="332"/>
      <c r="BN53" s="310"/>
      <c r="BO53" s="310"/>
      <c r="BP53" s="310"/>
      <c r="BQ53" s="360"/>
      <c r="BR53" s="332"/>
      <c r="BS53" s="310"/>
      <c r="BT53" s="310"/>
      <c r="BU53" s="310"/>
      <c r="BV53" s="360"/>
      <c r="BW53" s="332">
        <v>5</v>
      </c>
      <c r="BX53" s="310">
        <v>3</v>
      </c>
      <c r="BY53" s="310">
        <v>1</v>
      </c>
      <c r="BZ53" s="310">
        <v>1</v>
      </c>
      <c r="CA53" s="360">
        <v>3</v>
      </c>
      <c r="CB53" s="332"/>
      <c r="CC53" s="310"/>
      <c r="CD53" s="310"/>
      <c r="CE53" s="310"/>
      <c r="CF53" s="360"/>
      <c r="CG53" s="332"/>
      <c r="CH53" s="310"/>
      <c r="CI53" s="310"/>
      <c r="CJ53" s="310"/>
      <c r="CK53" s="360"/>
      <c r="CL53" s="332"/>
      <c r="CM53" s="310"/>
      <c r="CN53" s="310"/>
      <c r="CO53" s="310"/>
      <c r="CP53" s="360"/>
      <c r="CQ53" s="301"/>
      <c r="CR53" s="311"/>
      <c r="CS53" s="311"/>
      <c r="CT53" s="311"/>
      <c r="CU53" s="302"/>
      <c r="CV53" s="332">
        <f t="shared" si="26"/>
        <v>0</v>
      </c>
      <c r="CW53" s="311"/>
      <c r="CX53" s="311"/>
      <c r="CY53" s="311"/>
      <c r="CZ53" s="302"/>
      <c r="DA53" s="332">
        <f t="shared" si="27"/>
        <v>0</v>
      </c>
      <c r="DB53" s="311"/>
      <c r="DC53" s="311"/>
      <c r="DD53" s="311"/>
      <c r="DE53" s="302"/>
      <c r="DF53" s="332">
        <f t="shared" si="28"/>
        <v>0</v>
      </c>
      <c r="DG53" s="311"/>
      <c r="DH53" s="311"/>
      <c r="DI53" s="311"/>
      <c r="DJ53" s="307"/>
    </row>
    <row r="54" spans="1:114" s="55" customFormat="1" ht="15.95" customHeight="1">
      <c r="A54" s="132" t="s">
        <v>531</v>
      </c>
      <c r="B54" s="114" t="s">
        <v>501</v>
      </c>
      <c r="C54" s="146"/>
      <c r="D54" s="47">
        <v>10</v>
      </c>
      <c r="E54" s="48"/>
      <c r="F54" s="137"/>
      <c r="G54" s="149"/>
      <c r="H54" s="157">
        <v>3</v>
      </c>
      <c r="I54" s="298">
        <f t="shared" si="20"/>
        <v>90</v>
      </c>
      <c r="J54" s="324">
        <f t="shared" ca="1" si="22"/>
        <v>40</v>
      </c>
      <c r="K54" s="324">
        <f t="shared" ca="1" si="23"/>
        <v>24</v>
      </c>
      <c r="L54" s="324">
        <f t="shared" ca="1" si="24"/>
        <v>8</v>
      </c>
      <c r="M54" s="324">
        <f t="shared" ca="1" si="25"/>
        <v>8</v>
      </c>
      <c r="N54" s="325">
        <f t="shared" si="21"/>
        <v>50</v>
      </c>
      <c r="O54" s="332"/>
      <c r="P54" s="310"/>
      <c r="Q54" s="310"/>
      <c r="R54" s="310"/>
      <c r="S54" s="360"/>
      <c r="T54" s="332"/>
      <c r="U54" s="310"/>
      <c r="V54" s="310"/>
      <c r="W54" s="310"/>
      <c r="X54" s="360"/>
      <c r="Y54" s="332"/>
      <c r="Z54" s="338"/>
      <c r="AA54" s="338"/>
      <c r="AB54" s="338"/>
      <c r="AC54" s="361"/>
      <c r="AD54" s="332"/>
      <c r="AE54" s="338"/>
      <c r="AF54" s="338"/>
      <c r="AG54" s="338"/>
      <c r="AH54" s="361"/>
      <c r="AI54" s="332"/>
      <c r="AJ54" s="310"/>
      <c r="AK54" s="310"/>
      <c r="AL54" s="310"/>
      <c r="AM54" s="360"/>
      <c r="AN54" s="332"/>
      <c r="AO54" s="310"/>
      <c r="AP54" s="310"/>
      <c r="AQ54" s="310"/>
      <c r="AR54" s="360"/>
      <c r="AS54" s="332"/>
      <c r="AT54" s="310"/>
      <c r="AU54" s="310"/>
      <c r="AV54" s="310"/>
      <c r="AW54" s="360"/>
      <c r="AX54" s="332"/>
      <c r="AY54" s="310"/>
      <c r="AZ54" s="310"/>
      <c r="BA54" s="310"/>
      <c r="BB54" s="307"/>
      <c r="BC54" s="390"/>
      <c r="BD54" s="310"/>
      <c r="BE54" s="310"/>
      <c r="BF54" s="311"/>
      <c r="BG54" s="302"/>
      <c r="BH54" s="332"/>
      <c r="BI54" s="310"/>
      <c r="BJ54" s="310"/>
      <c r="BK54" s="310"/>
      <c r="BL54" s="360"/>
      <c r="BM54" s="332"/>
      <c r="BN54" s="310"/>
      <c r="BO54" s="310"/>
      <c r="BP54" s="310"/>
      <c r="BQ54" s="360"/>
      <c r="BR54" s="332"/>
      <c r="BS54" s="310"/>
      <c r="BT54" s="310"/>
      <c r="BU54" s="310"/>
      <c r="BV54" s="360"/>
      <c r="BW54" s="332"/>
      <c r="BX54" s="310"/>
      <c r="BY54" s="310"/>
      <c r="BZ54" s="310"/>
      <c r="CA54" s="360"/>
      <c r="CB54" s="332">
        <v>5</v>
      </c>
      <c r="CC54" s="310">
        <v>3</v>
      </c>
      <c r="CD54" s="310">
        <v>1</v>
      </c>
      <c r="CE54" s="310">
        <v>1</v>
      </c>
      <c r="CF54" s="360">
        <v>3</v>
      </c>
      <c r="CG54" s="332"/>
      <c r="CH54" s="310"/>
      <c r="CI54" s="310"/>
      <c r="CJ54" s="310"/>
      <c r="CK54" s="360"/>
      <c r="CL54" s="332"/>
      <c r="CM54" s="310"/>
      <c r="CN54" s="310"/>
      <c r="CO54" s="310"/>
      <c r="CP54" s="360"/>
      <c r="CQ54" s="52"/>
      <c r="CR54" s="214"/>
      <c r="CS54" s="214"/>
      <c r="CT54" s="214"/>
      <c r="CU54" s="53"/>
      <c r="CV54" s="229">
        <f t="shared" si="26"/>
        <v>0</v>
      </c>
      <c r="CW54" s="214"/>
      <c r="CX54" s="214"/>
      <c r="CY54" s="214"/>
      <c r="CZ54" s="53"/>
      <c r="DA54" s="229">
        <f t="shared" si="27"/>
        <v>0</v>
      </c>
      <c r="DB54" s="214"/>
      <c r="DC54" s="214"/>
      <c r="DD54" s="214"/>
      <c r="DE54" s="53"/>
      <c r="DF54" s="229">
        <f t="shared" si="28"/>
        <v>0</v>
      </c>
      <c r="DG54" s="214"/>
      <c r="DH54" s="214"/>
      <c r="DI54" s="214"/>
      <c r="DJ54" s="61"/>
    </row>
    <row r="55" spans="1:114" s="389" customFormat="1" ht="15.95" customHeight="1">
      <c r="A55" s="132" t="s">
        <v>532</v>
      </c>
      <c r="B55" s="392" t="s">
        <v>502</v>
      </c>
      <c r="C55" s="393"/>
      <c r="D55" s="384">
        <v>11</v>
      </c>
      <c r="E55" s="385"/>
      <c r="F55" s="394"/>
      <c r="G55" s="386"/>
      <c r="H55" s="387">
        <v>4</v>
      </c>
      <c r="I55" s="298">
        <f t="shared" si="20"/>
        <v>120</v>
      </c>
      <c r="J55" s="324">
        <v>48</v>
      </c>
      <c r="K55" s="324">
        <v>32</v>
      </c>
      <c r="L55" s="324">
        <v>16</v>
      </c>
      <c r="M55" s="324">
        <f t="shared" ca="1" si="25"/>
        <v>0</v>
      </c>
      <c r="N55" s="325">
        <f t="shared" si="21"/>
        <v>72</v>
      </c>
      <c r="O55" s="332"/>
      <c r="P55" s="310"/>
      <c r="Q55" s="310"/>
      <c r="R55" s="310"/>
      <c r="S55" s="360"/>
      <c r="T55" s="332"/>
      <c r="U55" s="310"/>
      <c r="V55" s="310"/>
      <c r="W55" s="310"/>
      <c r="X55" s="360"/>
      <c r="Y55" s="332"/>
      <c r="Z55" s="338"/>
      <c r="AA55" s="338"/>
      <c r="AB55" s="338"/>
      <c r="AC55" s="361"/>
      <c r="AD55" s="332"/>
      <c r="AE55" s="338"/>
      <c r="AF55" s="338"/>
      <c r="AG55" s="338"/>
      <c r="AH55" s="361"/>
      <c r="AI55" s="332"/>
      <c r="AJ55" s="310"/>
      <c r="AK55" s="310"/>
      <c r="AL55" s="310"/>
      <c r="AM55" s="360"/>
      <c r="AN55" s="332"/>
      <c r="AO55" s="310"/>
      <c r="AP55" s="310"/>
      <c r="AQ55" s="310"/>
      <c r="AR55" s="360"/>
      <c r="AS55" s="332"/>
      <c r="AT55" s="310"/>
      <c r="AU55" s="310"/>
      <c r="AV55" s="310"/>
      <c r="AW55" s="360"/>
      <c r="AX55" s="332"/>
      <c r="AY55" s="310"/>
      <c r="AZ55" s="310"/>
      <c r="BA55" s="310"/>
      <c r="BB55" s="307"/>
      <c r="BC55" s="390"/>
      <c r="BD55" s="310"/>
      <c r="BE55" s="310"/>
      <c r="BF55" s="311"/>
      <c r="BG55" s="302"/>
      <c r="BH55" s="332"/>
      <c r="BI55" s="310"/>
      <c r="BJ55" s="310"/>
      <c r="BK55" s="310"/>
      <c r="BL55" s="360"/>
      <c r="BM55" s="332"/>
      <c r="BN55" s="310"/>
      <c r="BO55" s="310"/>
      <c r="BP55" s="310"/>
      <c r="BQ55" s="360"/>
      <c r="BR55" s="332"/>
      <c r="BS55" s="310"/>
      <c r="BT55" s="310"/>
      <c r="BU55" s="310"/>
      <c r="BV55" s="360"/>
      <c r="BW55" s="332"/>
      <c r="BX55" s="310"/>
      <c r="BY55" s="310"/>
      <c r="BZ55" s="310"/>
      <c r="CA55" s="360"/>
      <c r="CB55" s="332"/>
      <c r="CC55" s="310"/>
      <c r="CD55" s="310"/>
      <c r="CE55" s="310"/>
      <c r="CF55" s="360"/>
      <c r="CG55" s="332">
        <v>6</v>
      </c>
      <c r="CH55" s="310">
        <v>4</v>
      </c>
      <c r="CI55" s="310">
        <v>2</v>
      </c>
      <c r="CJ55" s="310"/>
      <c r="CK55" s="360">
        <v>4</v>
      </c>
      <c r="CL55" s="332"/>
      <c r="CM55" s="310"/>
      <c r="CN55" s="310"/>
      <c r="CO55" s="310"/>
      <c r="CP55" s="360"/>
      <c r="CQ55" s="301"/>
      <c r="CR55" s="311"/>
      <c r="CS55" s="311"/>
      <c r="CT55" s="311"/>
      <c r="CU55" s="302"/>
      <c r="CV55" s="332">
        <f t="shared" si="26"/>
        <v>0</v>
      </c>
      <c r="CW55" s="311"/>
      <c r="CX55" s="311"/>
      <c r="CY55" s="311"/>
      <c r="CZ55" s="302"/>
      <c r="DA55" s="332">
        <f t="shared" si="27"/>
        <v>0</v>
      </c>
      <c r="DB55" s="311"/>
      <c r="DC55" s="311"/>
      <c r="DD55" s="311"/>
      <c r="DE55" s="302"/>
      <c r="DF55" s="332">
        <f t="shared" si="28"/>
        <v>0</v>
      </c>
      <c r="DG55" s="311"/>
      <c r="DH55" s="311"/>
      <c r="DI55" s="311"/>
      <c r="DJ55" s="307"/>
    </row>
    <row r="56" spans="1:114" s="55" customFormat="1" ht="15.95" customHeight="1">
      <c r="A56" s="132" t="s">
        <v>533</v>
      </c>
      <c r="B56" s="392" t="s">
        <v>503</v>
      </c>
      <c r="C56" s="46"/>
      <c r="D56" s="51" t="s">
        <v>495</v>
      </c>
      <c r="E56" s="151"/>
      <c r="F56" s="152"/>
      <c r="G56" s="49"/>
      <c r="H56" s="397">
        <v>4</v>
      </c>
      <c r="I56" s="298">
        <f t="shared" si="20"/>
        <v>120</v>
      </c>
      <c r="J56" s="324">
        <v>56</v>
      </c>
      <c r="K56" s="324">
        <v>16</v>
      </c>
      <c r="L56" s="324">
        <f t="shared" ca="1" si="24"/>
        <v>0</v>
      </c>
      <c r="M56" s="324">
        <v>40</v>
      </c>
      <c r="N56" s="325">
        <f t="shared" si="21"/>
        <v>64</v>
      </c>
      <c r="O56" s="332"/>
      <c r="P56" s="310"/>
      <c r="Q56" s="310"/>
      <c r="R56" s="310"/>
      <c r="S56" s="360"/>
      <c r="T56" s="332"/>
      <c r="U56" s="310"/>
      <c r="V56" s="310"/>
      <c r="W56" s="310"/>
      <c r="X56" s="360"/>
      <c r="Y56" s="332"/>
      <c r="Z56" s="310"/>
      <c r="AA56" s="310"/>
      <c r="AB56" s="310"/>
      <c r="AC56" s="360"/>
      <c r="AD56" s="332"/>
      <c r="AE56" s="310"/>
      <c r="AF56" s="310"/>
      <c r="AG56" s="310"/>
      <c r="AH56" s="360"/>
      <c r="AI56" s="332"/>
      <c r="AJ56" s="338"/>
      <c r="AK56" s="338"/>
      <c r="AL56" s="338"/>
      <c r="AM56" s="361"/>
      <c r="AN56" s="332"/>
      <c r="AO56" s="310"/>
      <c r="AP56" s="310"/>
      <c r="AQ56" s="310"/>
      <c r="AR56" s="360"/>
      <c r="AS56" s="332"/>
      <c r="AT56" s="310"/>
      <c r="AU56" s="310"/>
      <c r="AV56" s="310"/>
      <c r="AW56" s="360"/>
      <c r="AX56" s="332"/>
      <c r="AY56" s="310"/>
      <c r="AZ56" s="310"/>
      <c r="BA56" s="310"/>
      <c r="BB56" s="307"/>
      <c r="BC56" s="390"/>
      <c r="BD56" s="310"/>
      <c r="BE56" s="310"/>
      <c r="BF56" s="311"/>
      <c r="BG56" s="302"/>
      <c r="BH56" s="332"/>
      <c r="BI56" s="310"/>
      <c r="BJ56" s="310"/>
      <c r="BK56" s="310"/>
      <c r="BL56" s="360"/>
      <c r="BM56" s="332"/>
      <c r="BN56" s="310"/>
      <c r="BO56" s="310"/>
      <c r="BP56" s="310"/>
      <c r="BQ56" s="360"/>
      <c r="BR56" s="332"/>
      <c r="BS56" s="310"/>
      <c r="BT56" s="310"/>
      <c r="BU56" s="310"/>
      <c r="BV56" s="360"/>
      <c r="BW56" s="332"/>
      <c r="BX56" s="310"/>
      <c r="BY56" s="310"/>
      <c r="BZ56" s="310"/>
      <c r="CA56" s="360"/>
      <c r="CB56" s="332">
        <v>4</v>
      </c>
      <c r="CC56" s="310">
        <v>1</v>
      </c>
      <c r="CD56" s="310"/>
      <c r="CE56" s="310">
        <v>3</v>
      </c>
      <c r="CF56" s="360">
        <v>2</v>
      </c>
      <c r="CG56" s="332">
        <v>3</v>
      </c>
      <c r="CH56" s="310">
        <v>1</v>
      </c>
      <c r="CI56" s="310"/>
      <c r="CJ56" s="310">
        <v>2</v>
      </c>
      <c r="CK56" s="360">
        <v>2</v>
      </c>
      <c r="CL56" s="332"/>
      <c r="CM56" s="310"/>
      <c r="CN56" s="310"/>
      <c r="CO56" s="310"/>
      <c r="CP56" s="360"/>
      <c r="CQ56" s="52"/>
      <c r="CR56" s="214"/>
      <c r="CS56" s="214"/>
      <c r="CT56" s="214"/>
      <c r="CU56" s="53"/>
      <c r="CV56" s="229">
        <f t="shared" si="26"/>
        <v>0</v>
      </c>
      <c r="CW56" s="214"/>
      <c r="CX56" s="214"/>
      <c r="CY56" s="214"/>
      <c r="CZ56" s="53"/>
      <c r="DA56" s="229">
        <f t="shared" si="27"/>
        <v>0</v>
      </c>
      <c r="DB56" s="214"/>
      <c r="DC56" s="214"/>
      <c r="DD56" s="214"/>
      <c r="DE56" s="53"/>
      <c r="DF56" s="229">
        <f t="shared" si="28"/>
        <v>0</v>
      </c>
      <c r="DG56" s="214"/>
      <c r="DH56" s="214"/>
      <c r="DI56" s="214"/>
      <c r="DJ56" s="54"/>
    </row>
    <row r="57" spans="1:114" s="55" customFormat="1" ht="15.95" customHeight="1">
      <c r="A57" s="710" t="s">
        <v>131</v>
      </c>
      <c r="B57" s="711"/>
      <c r="C57" s="711"/>
      <c r="D57" s="711"/>
      <c r="E57" s="711"/>
      <c r="F57" s="711"/>
      <c r="G57" s="712"/>
      <c r="H57" s="351">
        <f>SUM(H49:H56)</f>
        <v>36</v>
      </c>
      <c r="I57" s="351">
        <f t="shared" ref="I57:O57" si="29">SUM(I50:I56)</f>
        <v>960</v>
      </c>
      <c r="J57" s="351">
        <f t="shared" si="29"/>
        <v>432</v>
      </c>
      <c r="K57" s="351">
        <f t="shared" si="29"/>
        <v>208</v>
      </c>
      <c r="L57" s="351">
        <f t="shared" si="29"/>
        <v>80</v>
      </c>
      <c r="M57" s="351">
        <f t="shared" si="29"/>
        <v>144</v>
      </c>
      <c r="N57" s="351">
        <f t="shared" si="29"/>
        <v>528</v>
      </c>
      <c r="O57" s="321">
        <f t="shared" si="29"/>
        <v>0</v>
      </c>
      <c r="P57" s="319">
        <v>0</v>
      </c>
      <c r="Q57" s="319">
        <v>0</v>
      </c>
      <c r="R57" s="319">
        <v>0</v>
      </c>
      <c r="S57" s="347">
        <f>SUM(S50:S56)</f>
        <v>0</v>
      </c>
      <c r="T57" s="321">
        <f>SUM(T50:T56)</f>
        <v>0</v>
      </c>
      <c r="U57" s="319">
        <v>0</v>
      </c>
      <c r="V57" s="319">
        <v>0</v>
      </c>
      <c r="W57" s="319">
        <v>0</v>
      </c>
      <c r="X57" s="347">
        <f>SUM(X50:X56)</f>
        <v>0</v>
      </c>
      <c r="Y57" s="321">
        <f>SUM(Y50:Y56)</f>
        <v>0</v>
      </c>
      <c r="Z57" s="319">
        <v>0</v>
      </c>
      <c r="AA57" s="319">
        <v>0</v>
      </c>
      <c r="AB57" s="319">
        <v>0</v>
      </c>
      <c r="AC57" s="347">
        <f>SUM(AC50:AC56)</f>
        <v>0</v>
      </c>
      <c r="AD57" s="321">
        <f>SUM(AD50:AD56)</f>
        <v>0</v>
      </c>
      <c r="AE57" s="319">
        <v>0</v>
      </c>
      <c r="AF57" s="319">
        <v>0</v>
      </c>
      <c r="AG57" s="319">
        <v>0</v>
      </c>
      <c r="AH57" s="347">
        <f>SUM(AH50:AH56)</f>
        <v>0</v>
      </c>
      <c r="AI57" s="321">
        <f>SUM(AI49:AI56)</f>
        <v>11</v>
      </c>
      <c r="AJ57" s="319">
        <v>3</v>
      </c>
      <c r="AK57" s="319">
        <v>1</v>
      </c>
      <c r="AL57" s="319">
        <v>0</v>
      </c>
      <c r="AM57" s="347">
        <f>SUM(AM49:AM56)</f>
        <v>6</v>
      </c>
      <c r="AN57" s="321">
        <f>SUM(AN50:AN56)</f>
        <v>3</v>
      </c>
      <c r="AO57" s="319">
        <v>3</v>
      </c>
      <c r="AP57" s="319">
        <v>1</v>
      </c>
      <c r="AQ57" s="319">
        <v>0</v>
      </c>
      <c r="AR57" s="347">
        <f>SUM(AR50:AR56)</f>
        <v>2</v>
      </c>
      <c r="AS57" s="321">
        <f>SUM(AS50:AS56)</f>
        <v>3</v>
      </c>
      <c r="AT57" s="319">
        <v>1</v>
      </c>
      <c r="AU57" s="319">
        <v>0</v>
      </c>
      <c r="AV57" s="319">
        <v>2</v>
      </c>
      <c r="AW57" s="347">
        <f>SUM(AW50:AW56)</f>
        <v>2</v>
      </c>
      <c r="AX57" s="321">
        <f>SUM(AX50:AX56)</f>
        <v>7</v>
      </c>
      <c r="AY57" s="319">
        <v>1</v>
      </c>
      <c r="AZ57" s="319">
        <v>0</v>
      </c>
      <c r="BA57" s="319">
        <v>2</v>
      </c>
      <c r="BB57" s="335">
        <f>SUM(BB50:BB56)</f>
        <v>4</v>
      </c>
      <c r="BC57" s="391">
        <f>SUM(BC50:BC56)</f>
        <v>5</v>
      </c>
      <c r="BD57" s="319">
        <v>2</v>
      </c>
      <c r="BE57" s="319">
        <v>0</v>
      </c>
      <c r="BF57" s="362">
        <v>4</v>
      </c>
      <c r="BG57" s="346">
        <f>SUM(BG50:BG56)</f>
        <v>3</v>
      </c>
      <c r="BH57" s="321">
        <f>SUM(BH50:BH56)</f>
        <v>5</v>
      </c>
      <c r="BI57" s="319">
        <v>6</v>
      </c>
      <c r="BJ57" s="319">
        <v>2</v>
      </c>
      <c r="BK57" s="319">
        <v>4</v>
      </c>
      <c r="BL57" s="347">
        <f>SUM(BL50:BL56)</f>
        <v>3</v>
      </c>
      <c r="BM57" s="321">
        <f>SUM(BM50:BM56)</f>
        <v>4</v>
      </c>
      <c r="BN57" s="319">
        <v>0</v>
      </c>
      <c r="BO57" s="319">
        <v>0</v>
      </c>
      <c r="BP57" s="319">
        <v>0</v>
      </c>
      <c r="BQ57" s="347">
        <f>SUM(BQ50:BQ56)</f>
        <v>2</v>
      </c>
      <c r="BR57" s="321">
        <f>SUM(BR50:BR56)</f>
        <v>0</v>
      </c>
      <c r="BS57" s="319">
        <v>0</v>
      </c>
      <c r="BT57" s="319">
        <v>0</v>
      </c>
      <c r="BU57" s="319">
        <v>0</v>
      </c>
      <c r="BV57" s="347">
        <f>SUM(BV50:BV56)</f>
        <v>0</v>
      </c>
      <c r="BW57" s="321">
        <f>SUM(BW50:BW56)</f>
        <v>5</v>
      </c>
      <c r="BX57" s="319">
        <v>5</v>
      </c>
      <c r="BY57" s="319">
        <v>1</v>
      </c>
      <c r="BZ57" s="319">
        <v>5</v>
      </c>
      <c r="CA57" s="347">
        <f>SUM(CA50:CA56)</f>
        <v>3</v>
      </c>
      <c r="CB57" s="321">
        <f>SUM(CB50:CB56)</f>
        <v>9</v>
      </c>
      <c r="CC57" s="319">
        <v>3</v>
      </c>
      <c r="CD57" s="319">
        <v>1</v>
      </c>
      <c r="CE57" s="319">
        <v>1</v>
      </c>
      <c r="CF57" s="347">
        <f>SUM(CF50:CF56)</f>
        <v>5</v>
      </c>
      <c r="CG57" s="321">
        <f>SUM(CG50:CG56)</f>
        <v>9</v>
      </c>
      <c r="CH57" s="319">
        <v>5</v>
      </c>
      <c r="CI57" s="319">
        <v>1</v>
      </c>
      <c r="CJ57" s="319">
        <v>5</v>
      </c>
      <c r="CK57" s="347">
        <f>SUM(CK50:CK56)</f>
        <v>6</v>
      </c>
      <c r="CL57" s="321">
        <f>SUM(CL50:CL56)</f>
        <v>0</v>
      </c>
      <c r="CM57" s="319">
        <v>0</v>
      </c>
      <c r="CN57" s="319">
        <v>0</v>
      </c>
      <c r="CO57" s="319">
        <v>0</v>
      </c>
      <c r="CP57" s="347">
        <f>SUM(CP50:CP56)</f>
        <v>0</v>
      </c>
      <c r="CQ57" s="230">
        <f>SUM(CQ50:CQ56)</f>
        <v>0</v>
      </c>
      <c r="CR57" s="231"/>
      <c r="CS57" s="231"/>
      <c r="CT57" s="231"/>
      <c r="CU57" s="232">
        <f>SUM(CU50:CU56)</f>
        <v>0</v>
      </c>
      <c r="CV57" s="230">
        <f>SUM(CV50:CV56)</f>
        <v>0</v>
      </c>
      <c r="CW57" s="231"/>
      <c r="CX57" s="231"/>
      <c r="CY57" s="231"/>
      <c r="CZ57" s="232">
        <f>SUM(CZ50:CZ56)</f>
        <v>0</v>
      </c>
      <c r="DA57" s="230">
        <f>SUM(DA50:DA56)</f>
        <v>0</v>
      </c>
      <c r="DB57" s="231"/>
      <c r="DC57" s="231"/>
      <c r="DD57" s="231"/>
      <c r="DE57" s="232">
        <f>SUM(DE50:DE56)</f>
        <v>0</v>
      </c>
      <c r="DF57" s="230">
        <f>SUM(DF50:DF56)</f>
        <v>0</v>
      </c>
      <c r="DG57" s="231"/>
      <c r="DH57" s="231"/>
      <c r="DI57" s="231"/>
      <c r="DJ57" s="232">
        <f>SUM(DJ50:DJ56)</f>
        <v>0</v>
      </c>
    </row>
    <row r="58" spans="1:114" s="55" customFormat="1" ht="15.95" customHeight="1" thickBot="1">
      <c r="A58" s="713" t="s">
        <v>141</v>
      </c>
      <c r="B58" s="714"/>
      <c r="C58" s="714"/>
      <c r="D58" s="714"/>
      <c r="E58" s="714"/>
      <c r="F58" s="714"/>
      <c r="G58" s="715"/>
      <c r="H58" s="352">
        <f>H45+H57</f>
        <v>52</v>
      </c>
      <c r="I58" s="353">
        <f t="shared" ref="I58:O58" si="30">I57+I45</f>
        <v>1440</v>
      </c>
      <c r="J58" s="354">
        <f t="shared" si="30"/>
        <v>528</v>
      </c>
      <c r="K58" s="354">
        <f t="shared" si="30"/>
        <v>256</v>
      </c>
      <c r="L58" s="354">
        <f t="shared" si="30"/>
        <v>128</v>
      </c>
      <c r="M58" s="354">
        <f t="shared" si="30"/>
        <v>144</v>
      </c>
      <c r="N58" s="355">
        <f t="shared" si="30"/>
        <v>912</v>
      </c>
      <c r="O58" s="363">
        <f t="shared" si="30"/>
        <v>0</v>
      </c>
      <c r="P58" s="364">
        <v>0</v>
      </c>
      <c r="Q58" s="364">
        <v>0</v>
      </c>
      <c r="R58" s="364">
        <v>0</v>
      </c>
      <c r="S58" s="365">
        <f>S57+S45</f>
        <v>0</v>
      </c>
      <c r="T58" s="363">
        <f>T57+T45</f>
        <v>0</v>
      </c>
      <c r="U58" s="364">
        <v>0</v>
      </c>
      <c r="V58" s="364">
        <v>0</v>
      </c>
      <c r="W58" s="364">
        <v>0</v>
      </c>
      <c r="X58" s="365">
        <f>X57+X45</f>
        <v>0</v>
      </c>
      <c r="Y58" s="363">
        <f>Y57+Y45</f>
        <v>0</v>
      </c>
      <c r="Z58" s="364">
        <v>2</v>
      </c>
      <c r="AA58" s="364">
        <v>2</v>
      </c>
      <c r="AB58" s="364">
        <v>0</v>
      </c>
      <c r="AC58" s="365">
        <f>AC57+AC45</f>
        <v>0</v>
      </c>
      <c r="AD58" s="363">
        <f>AD57+AD45</f>
        <v>0</v>
      </c>
      <c r="AE58" s="364">
        <v>2</v>
      </c>
      <c r="AF58" s="364">
        <v>2</v>
      </c>
      <c r="AG58" s="364">
        <v>0</v>
      </c>
      <c r="AH58" s="365">
        <f>AH57+AH45</f>
        <v>0</v>
      </c>
      <c r="AI58" s="363">
        <f>AI57+AI45</f>
        <v>11</v>
      </c>
      <c r="AJ58" s="364">
        <v>3</v>
      </c>
      <c r="AK58" s="364">
        <v>1</v>
      </c>
      <c r="AL58" s="364">
        <v>0</v>
      </c>
      <c r="AM58" s="365">
        <f>AM57+AM45</f>
        <v>6</v>
      </c>
      <c r="AN58" s="363">
        <f>AN57+AN45</f>
        <v>3</v>
      </c>
      <c r="AO58" s="364">
        <v>3</v>
      </c>
      <c r="AP58" s="364">
        <v>1</v>
      </c>
      <c r="AQ58" s="364">
        <v>0</v>
      </c>
      <c r="AR58" s="365">
        <f>AR57+AR45</f>
        <v>2</v>
      </c>
      <c r="AS58" s="363">
        <f>AS57+AS45</f>
        <v>7</v>
      </c>
      <c r="AT58" s="364">
        <v>3</v>
      </c>
      <c r="AU58" s="364">
        <v>2</v>
      </c>
      <c r="AV58" s="364">
        <v>2</v>
      </c>
      <c r="AW58" s="365">
        <f>AW57+AW45</f>
        <v>6</v>
      </c>
      <c r="AX58" s="363">
        <f>AX57+AX45</f>
        <v>7</v>
      </c>
      <c r="AY58" s="364">
        <v>1</v>
      </c>
      <c r="AZ58" s="364">
        <v>0</v>
      </c>
      <c r="BA58" s="364">
        <v>2</v>
      </c>
      <c r="BB58" s="365">
        <f>BB57+BB45</f>
        <v>4</v>
      </c>
      <c r="BC58" s="363">
        <f>BC57+BC45</f>
        <v>5</v>
      </c>
      <c r="BD58" s="364">
        <v>2</v>
      </c>
      <c r="BE58" s="364">
        <v>0</v>
      </c>
      <c r="BF58" s="364">
        <v>4</v>
      </c>
      <c r="BG58" s="365">
        <f>BG57+BG45</f>
        <v>3</v>
      </c>
      <c r="BH58" s="363">
        <f>BH57+BH45</f>
        <v>5</v>
      </c>
      <c r="BI58" s="364">
        <v>6</v>
      </c>
      <c r="BJ58" s="364">
        <v>2</v>
      </c>
      <c r="BK58" s="364">
        <v>4</v>
      </c>
      <c r="BL58" s="365">
        <f>BL57+BL45</f>
        <v>3</v>
      </c>
      <c r="BM58" s="363">
        <f>BM57+BM45</f>
        <v>8</v>
      </c>
      <c r="BN58" s="364">
        <v>2</v>
      </c>
      <c r="BO58" s="364">
        <v>2</v>
      </c>
      <c r="BP58" s="364">
        <v>0</v>
      </c>
      <c r="BQ58" s="365">
        <f>BQ57+BQ45</f>
        <v>6</v>
      </c>
      <c r="BR58" s="363">
        <f>BR57+BR45</f>
        <v>0</v>
      </c>
      <c r="BS58" s="364">
        <v>0</v>
      </c>
      <c r="BT58" s="364">
        <v>0</v>
      </c>
      <c r="BU58" s="364">
        <v>0</v>
      </c>
      <c r="BV58" s="365">
        <f>BV57+BV45</f>
        <v>0</v>
      </c>
      <c r="BW58" s="363">
        <f>BW57+BW45</f>
        <v>5</v>
      </c>
      <c r="BX58" s="364">
        <v>5</v>
      </c>
      <c r="BY58" s="364">
        <v>1</v>
      </c>
      <c r="BZ58" s="364">
        <v>5</v>
      </c>
      <c r="CA58" s="365">
        <f>CA57+CA45</f>
        <v>3</v>
      </c>
      <c r="CB58" s="363">
        <f>CB57+CB45</f>
        <v>13</v>
      </c>
      <c r="CC58" s="364">
        <v>5</v>
      </c>
      <c r="CD58" s="364">
        <v>3</v>
      </c>
      <c r="CE58" s="364">
        <v>1</v>
      </c>
      <c r="CF58" s="365">
        <f>CF57+CF45</f>
        <v>9</v>
      </c>
      <c r="CG58" s="363">
        <f>CG57+CG45</f>
        <v>13</v>
      </c>
      <c r="CH58" s="364">
        <v>7</v>
      </c>
      <c r="CI58" s="364">
        <v>3</v>
      </c>
      <c r="CJ58" s="364">
        <v>5</v>
      </c>
      <c r="CK58" s="365">
        <f>CK57+CK45</f>
        <v>10</v>
      </c>
      <c r="CL58" s="363">
        <f>CL57+CL45</f>
        <v>0</v>
      </c>
      <c r="CM58" s="364">
        <v>0</v>
      </c>
      <c r="CN58" s="364">
        <v>0</v>
      </c>
      <c r="CO58" s="364">
        <v>0</v>
      </c>
      <c r="CP58" s="365">
        <f>CP57+CP45</f>
        <v>0</v>
      </c>
      <c r="CQ58" s="233">
        <f>CQ57+CQ45</f>
        <v>0</v>
      </c>
      <c r="CR58" s="234"/>
      <c r="CS58" s="234"/>
      <c r="CT58" s="234"/>
      <c r="CU58" s="235">
        <f>CU57+CU45</f>
        <v>0</v>
      </c>
      <c r="CV58" s="233">
        <f>CV57+CV45</f>
        <v>0</v>
      </c>
      <c r="CW58" s="234"/>
      <c r="CX58" s="234"/>
      <c r="CY58" s="234"/>
      <c r="CZ58" s="235">
        <f>CZ57+CZ45</f>
        <v>0</v>
      </c>
      <c r="DA58" s="233">
        <f>DA57+DA45</f>
        <v>0</v>
      </c>
      <c r="DB58" s="234"/>
      <c r="DC58" s="234"/>
      <c r="DD58" s="234"/>
      <c r="DE58" s="235">
        <f>DE57+DE45</f>
        <v>0</v>
      </c>
      <c r="DF58" s="233">
        <f>DF57+DF45</f>
        <v>0</v>
      </c>
      <c r="DG58" s="234"/>
      <c r="DH58" s="234"/>
      <c r="DI58" s="234"/>
      <c r="DJ58" s="236">
        <f>DJ57+DJ45</f>
        <v>0</v>
      </c>
    </row>
    <row r="59" spans="1:114" s="55" customFormat="1" ht="15.95" customHeight="1" thickBot="1">
      <c r="A59" s="716" t="s">
        <v>197</v>
      </c>
      <c r="B59" s="717"/>
      <c r="C59" s="717"/>
      <c r="D59" s="717"/>
      <c r="E59" s="717"/>
      <c r="F59" s="717"/>
      <c r="G59" s="718"/>
      <c r="H59" s="356">
        <f t="shared" ref="H59:N59" si="31">H58+H38</f>
        <v>180</v>
      </c>
      <c r="I59" s="357">
        <f t="shared" si="31"/>
        <v>5280</v>
      </c>
      <c r="J59" s="358">
        <f t="shared" si="31"/>
        <v>1920</v>
      </c>
      <c r="K59" s="358">
        <f t="shared" si="31"/>
        <v>880</v>
      </c>
      <c r="L59" s="358">
        <f t="shared" si="31"/>
        <v>408</v>
      </c>
      <c r="M59" s="358">
        <f t="shared" si="31"/>
        <v>632</v>
      </c>
      <c r="N59" s="359">
        <f t="shared" si="31"/>
        <v>3360</v>
      </c>
      <c r="O59" s="673">
        <f>S58+S38</f>
        <v>0</v>
      </c>
      <c r="P59" s="674"/>
      <c r="Q59" s="674"/>
      <c r="R59" s="674"/>
      <c r="S59" s="675"/>
      <c r="T59" s="673">
        <f>X58+X38</f>
        <v>0</v>
      </c>
      <c r="U59" s="674"/>
      <c r="V59" s="674"/>
      <c r="W59" s="674"/>
      <c r="X59" s="675"/>
      <c r="Y59" s="673">
        <f>AC58+AC38</f>
        <v>0</v>
      </c>
      <c r="Z59" s="674"/>
      <c r="AA59" s="674"/>
      <c r="AB59" s="674"/>
      <c r="AC59" s="675"/>
      <c r="AD59" s="673">
        <f>AH58+AH38</f>
        <v>0</v>
      </c>
      <c r="AE59" s="674"/>
      <c r="AF59" s="674"/>
      <c r="AG59" s="674"/>
      <c r="AH59" s="675"/>
      <c r="AI59" s="673">
        <f>AM58+AM38</f>
        <v>15</v>
      </c>
      <c r="AJ59" s="674"/>
      <c r="AK59" s="674"/>
      <c r="AL59" s="674"/>
      <c r="AM59" s="675"/>
      <c r="AN59" s="673">
        <f>AR58+AR38</f>
        <v>15</v>
      </c>
      <c r="AO59" s="674"/>
      <c r="AP59" s="674"/>
      <c r="AQ59" s="674"/>
      <c r="AR59" s="675"/>
      <c r="AS59" s="673">
        <f>AW58+AW38</f>
        <v>15</v>
      </c>
      <c r="AT59" s="674"/>
      <c r="AU59" s="674"/>
      <c r="AV59" s="674"/>
      <c r="AW59" s="675"/>
      <c r="AX59" s="673">
        <f>BB58+BB38</f>
        <v>15</v>
      </c>
      <c r="AY59" s="674"/>
      <c r="AZ59" s="674"/>
      <c r="BA59" s="674"/>
      <c r="BB59" s="675"/>
      <c r="BC59" s="673">
        <f>BG58+BG38</f>
        <v>15</v>
      </c>
      <c r="BD59" s="674"/>
      <c r="BE59" s="674"/>
      <c r="BF59" s="674"/>
      <c r="BG59" s="675"/>
      <c r="BH59" s="673">
        <f>BL58+BL38</f>
        <v>15</v>
      </c>
      <c r="BI59" s="674"/>
      <c r="BJ59" s="674"/>
      <c r="BK59" s="674"/>
      <c r="BL59" s="675"/>
      <c r="BM59" s="673">
        <f>BQ58+BQ38</f>
        <v>15</v>
      </c>
      <c r="BN59" s="674"/>
      <c r="BO59" s="674"/>
      <c r="BP59" s="674"/>
      <c r="BQ59" s="675"/>
      <c r="BR59" s="673">
        <f>BV58+BV38</f>
        <v>15</v>
      </c>
      <c r="BS59" s="674"/>
      <c r="BT59" s="674"/>
      <c r="BU59" s="674"/>
      <c r="BV59" s="675"/>
      <c r="BW59" s="673">
        <f>CA58+CA38</f>
        <v>15</v>
      </c>
      <c r="BX59" s="674"/>
      <c r="BY59" s="674"/>
      <c r="BZ59" s="674"/>
      <c r="CA59" s="675"/>
      <c r="CB59" s="673">
        <f>CF58+CF38</f>
        <v>15</v>
      </c>
      <c r="CC59" s="674"/>
      <c r="CD59" s="674"/>
      <c r="CE59" s="674"/>
      <c r="CF59" s="675"/>
      <c r="CG59" s="673">
        <f>CK58+CK38</f>
        <v>15</v>
      </c>
      <c r="CH59" s="674"/>
      <c r="CI59" s="674"/>
      <c r="CJ59" s="674"/>
      <c r="CK59" s="675"/>
      <c r="CL59" s="673">
        <f>CP58+CP38</f>
        <v>15</v>
      </c>
      <c r="CM59" s="674"/>
      <c r="CN59" s="674"/>
      <c r="CO59" s="674"/>
      <c r="CP59" s="675"/>
      <c r="CQ59" s="690">
        <f>CU58+CU38</f>
        <v>0</v>
      </c>
      <c r="CR59" s="691"/>
      <c r="CS59" s="691"/>
      <c r="CT59" s="691"/>
      <c r="CU59" s="692"/>
      <c r="CV59" s="690">
        <f>CZ58+CZ38</f>
        <v>0</v>
      </c>
      <c r="CW59" s="691"/>
      <c r="CX59" s="691"/>
      <c r="CY59" s="691"/>
      <c r="CZ59" s="692"/>
      <c r="DA59" s="690">
        <f>DE58+DE38</f>
        <v>0</v>
      </c>
      <c r="DB59" s="691"/>
      <c r="DC59" s="691"/>
      <c r="DD59" s="691"/>
      <c r="DE59" s="692"/>
      <c r="DF59" s="690">
        <f>DJ58+DJ38</f>
        <v>0</v>
      </c>
      <c r="DG59" s="691"/>
      <c r="DH59" s="691"/>
      <c r="DI59" s="691"/>
      <c r="DJ59" s="692"/>
    </row>
    <row r="60" spans="1:114" s="9" customFormat="1" ht="15.95" customHeight="1">
      <c r="A60" s="719" t="s">
        <v>156</v>
      </c>
      <c r="B60" s="720"/>
      <c r="C60" s="720"/>
      <c r="D60" s="720"/>
      <c r="E60" s="720"/>
      <c r="F60" s="720"/>
      <c r="G60" s="720"/>
      <c r="H60" s="720"/>
      <c r="I60" s="720"/>
      <c r="J60" s="720"/>
      <c r="K60" s="720"/>
      <c r="L60" s="720"/>
      <c r="M60" s="720"/>
      <c r="N60" s="721"/>
      <c r="O60" s="638">
        <f>O58+O38</f>
        <v>0</v>
      </c>
      <c r="P60" s="639"/>
      <c r="Q60" s="639"/>
      <c r="R60" s="639"/>
      <c r="S60" s="640"/>
      <c r="T60" s="638">
        <f>T58+T38</f>
        <v>0</v>
      </c>
      <c r="U60" s="639"/>
      <c r="V60" s="639"/>
      <c r="W60" s="639"/>
      <c r="X60" s="640"/>
      <c r="Y60" s="638">
        <f>Y58+Y38</f>
        <v>0</v>
      </c>
      <c r="Z60" s="639"/>
      <c r="AA60" s="639"/>
      <c r="AB60" s="639"/>
      <c r="AC60" s="640"/>
      <c r="AD60" s="638">
        <f>AD58+AD38</f>
        <v>0</v>
      </c>
      <c r="AE60" s="639"/>
      <c r="AF60" s="639"/>
      <c r="AG60" s="639"/>
      <c r="AH60" s="640"/>
      <c r="AI60" s="638">
        <f>AI58+AI38</f>
        <v>26</v>
      </c>
      <c r="AJ60" s="639"/>
      <c r="AK60" s="639"/>
      <c r="AL60" s="639"/>
      <c r="AM60" s="640"/>
      <c r="AN60" s="638">
        <f>AN58+AN38</f>
        <v>25</v>
      </c>
      <c r="AO60" s="639"/>
      <c r="AP60" s="639"/>
      <c r="AQ60" s="639"/>
      <c r="AR60" s="640"/>
      <c r="AS60" s="638">
        <f>AS58+AS38</f>
        <v>23</v>
      </c>
      <c r="AT60" s="639"/>
      <c r="AU60" s="639"/>
      <c r="AV60" s="639"/>
      <c r="AW60" s="640"/>
      <c r="AX60" s="638">
        <f>AX58+AX38</f>
        <v>25</v>
      </c>
      <c r="AY60" s="639"/>
      <c r="AZ60" s="639"/>
      <c r="BA60" s="639"/>
      <c r="BB60" s="640"/>
      <c r="BC60" s="638">
        <f>BC58+BC38</f>
        <v>23</v>
      </c>
      <c r="BD60" s="639"/>
      <c r="BE60" s="639"/>
      <c r="BF60" s="639"/>
      <c r="BG60" s="640"/>
      <c r="BH60" s="638">
        <f>BH58+BH38</f>
        <v>26</v>
      </c>
      <c r="BI60" s="639"/>
      <c r="BJ60" s="639"/>
      <c r="BK60" s="639"/>
      <c r="BL60" s="640"/>
      <c r="BM60" s="638">
        <f>BM58+BM38</f>
        <v>24</v>
      </c>
      <c r="BN60" s="639"/>
      <c r="BO60" s="639"/>
      <c r="BP60" s="639"/>
      <c r="BQ60" s="640"/>
      <c r="BR60" s="638">
        <f>BR58+BR38</f>
        <v>22</v>
      </c>
      <c r="BS60" s="639"/>
      <c r="BT60" s="639"/>
      <c r="BU60" s="639"/>
      <c r="BV60" s="640"/>
      <c r="BW60" s="638">
        <f>BW58+BW38</f>
        <v>27</v>
      </c>
      <c r="BX60" s="639"/>
      <c r="BY60" s="639"/>
      <c r="BZ60" s="639"/>
      <c r="CA60" s="640"/>
      <c r="CB60" s="638">
        <f>CB58+CB38</f>
        <v>20</v>
      </c>
      <c r="CC60" s="639"/>
      <c r="CD60" s="639"/>
      <c r="CE60" s="639"/>
      <c r="CF60" s="640"/>
      <c r="CG60" s="638">
        <f>CG58+CG38</f>
        <v>21</v>
      </c>
      <c r="CH60" s="639"/>
      <c r="CI60" s="639"/>
      <c r="CJ60" s="639"/>
      <c r="CK60" s="640"/>
      <c r="CL60" s="638">
        <f>CL58+CL38</f>
        <v>0</v>
      </c>
      <c r="CM60" s="639"/>
      <c r="CN60" s="639"/>
      <c r="CO60" s="639"/>
      <c r="CP60" s="640"/>
      <c r="CQ60" s="623">
        <f>CQ58+CQ38</f>
        <v>0</v>
      </c>
      <c r="CR60" s="624"/>
      <c r="CS60" s="624"/>
      <c r="CT60" s="624"/>
      <c r="CU60" s="625"/>
      <c r="CV60" s="623">
        <f>CV58+CV38</f>
        <v>0</v>
      </c>
      <c r="CW60" s="624"/>
      <c r="CX60" s="624"/>
      <c r="CY60" s="624"/>
      <c r="CZ60" s="625"/>
      <c r="DA60" s="623">
        <f>DA58+DA38</f>
        <v>0</v>
      </c>
      <c r="DB60" s="624"/>
      <c r="DC60" s="624"/>
      <c r="DD60" s="624"/>
      <c r="DE60" s="625"/>
      <c r="DF60" s="623">
        <f>DF58+DF38</f>
        <v>0</v>
      </c>
      <c r="DG60" s="624"/>
      <c r="DH60" s="624"/>
      <c r="DI60" s="624"/>
      <c r="DJ60" s="625"/>
    </row>
    <row r="61" spans="1:114" s="9" customFormat="1" ht="15.95" customHeight="1">
      <c r="A61" s="701" t="s">
        <v>403</v>
      </c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702"/>
      <c r="N61" s="703"/>
      <c r="O61" s="632">
        <f>COUNTIF($E$12:$G$16,O$7)+COUNTIF($E$19:$G$36,O$7)+COUNTIF($E$41:$G$44,O$7)+COUNTIF($E$50:$G$56,O$7)</f>
        <v>0</v>
      </c>
      <c r="P61" s="633"/>
      <c r="Q61" s="633"/>
      <c r="R61" s="633"/>
      <c r="S61" s="634"/>
      <c r="T61" s="632">
        <f>COUNTIF($E$12:$G$16,T$7)+COUNTIF($E$19:$G$36,T$7)+COUNTIF($E$41:$G$44,T$7)+COUNTIF($E$50:$G$56,T$7)</f>
        <v>0</v>
      </c>
      <c r="U61" s="633"/>
      <c r="V61" s="633"/>
      <c r="W61" s="633"/>
      <c r="X61" s="634"/>
      <c r="Y61" s="632">
        <f>COUNTIF($E$12:$G$16,Y$7)+COUNTIF($E$19:$G$36,Y$7)+COUNTIF($E$41:$G$44,Y$7)+COUNTIF($E$50:$G$56,Y$7)</f>
        <v>0</v>
      </c>
      <c r="Z61" s="633"/>
      <c r="AA61" s="633"/>
      <c r="AB61" s="633"/>
      <c r="AC61" s="634"/>
      <c r="AD61" s="632">
        <f>COUNTIF($E$12:$G$16,AD$7)+COUNTIF($E$19:$G$36,AD$7)+COUNTIF($E$41:$G$44,AD$7)+COUNTIF($E$50:$G$56,AD$7)</f>
        <v>2</v>
      </c>
      <c r="AE61" s="633"/>
      <c r="AF61" s="633"/>
      <c r="AG61" s="633"/>
      <c r="AH61" s="634"/>
      <c r="AI61" s="632">
        <f>COUNTIF($E$12:$G$16,AI$7)+COUNTIF($E$19:$G$36,AI$7)+COUNTIF($E$41:$G$44,AI$7)+COUNTIF($E$50:$G$56,AI$7)</f>
        <v>0</v>
      </c>
      <c r="AJ61" s="633"/>
      <c r="AK61" s="633"/>
      <c r="AL61" s="633"/>
      <c r="AM61" s="634"/>
      <c r="AN61" s="632">
        <f>COUNTIF($E$12:$G$16,AN$7)+COUNTIF($E$19:$G$36,AN$7)+COUNTIF($E$41:$G$44,AN$7)+COUNTIF($E$50:$G$56,AN$7)</f>
        <v>0</v>
      </c>
      <c r="AO61" s="633"/>
      <c r="AP61" s="633"/>
      <c r="AQ61" s="633"/>
      <c r="AR61" s="634"/>
      <c r="AS61" s="632">
        <f>COUNTIF($E$12:$G$16,AS$7)+COUNTIF($E$19:$G$36,AS$7)+COUNTIF($E$41:$G$44,AS$7)+COUNTIF($E$50:$G$56,AS$7)</f>
        <v>0</v>
      </c>
      <c r="AT61" s="633"/>
      <c r="AU61" s="633"/>
      <c r="AV61" s="633"/>
      <c r="AW61" s="634"/>
      <c r="AX61" s="632">
        <f>COUNTIF($E$12:$G$16,AX$7)+COUNTIF($E$19:$G$36,AX$7)+COUNTIF($E$41:$G$44,AX$7)+COUNTIF($E$50:$G$56,AX$7)</f>
        <v>2</v>
      </c>
      <c r="AY61" s="633"/>
      <c r="AZ61" s="633"/>
      <c r="BA61" s="633"/>
      <c r="BB61" s="634"/>
      <c r="BC61" s="632">
        <f>COUNTIF($E$12:$G$16,BC$7)+COUNTIF($E$19:$G$36,BC$7)+COUNTIF($E$41:$G$44,BC$7)+COUNTIF($E$50:$G$56,BC$7)</f>
        <v>0</v>
      </c>
      <c r="BD61" s="633"/>
      <c r="BE61" s="633"/>
      <c r="BF61" s="633"/>
      <c r="BG61" s="634"/>
      <c r="BH61" s="632">
        <f>COUNTIF($E$12:$G$16,BH$7)+COUNTIF($E$19:$G$36,BH$7)+COUNTIF($E$41:$G$44,BH$7)+COUNTIF($E$50:$G$56,BH$7)</f>
        <v>2</v>
      </c>
      <c r="BI61" s="633"/>
      <c r="BJ61" s="633"/>
      <c r="BK61" s="633"/>
      <c r="BL61" s="634"/>
      <c r="BM61" s="632">
        <f>COUNTIF($E$12:$G$16,BM$7)+COUNTIF($E$19:$G$36,BM$7)+COUNTIF($E$41:$G$44,BM$7)+COUNTIF($E$50:$G$56,BM$7)</f>
        <v>0</v>
      </c>
      <c r="BN61" s="633"/>
      <c r="BO61" s="633"/>
      <c r="BP61" s="633"/>
      <c r="BQ61" s="634"/>
      <c r="BR61" s="632">
        <f>COUNTIF($E$12:$G$16,BR$7)+COUNTIF($E$19:$G$36,BR$7)+COUNTIF($E$41:$G$44,BR$7)+COUNTIF($E$50:$G$56,BR$7)</f>
        <v>1</v>
      </c>
      <c r="BS61" s="633"/>
      <c r="BT61" s="633"/>
      <c r="BU61" s="633"/>
      <c r="BV61" s="634"/>
      <c r="BW61" s="632">
        <f>COUNTIF($E$12:$G$16,BW$7)+COUNTIF($E$19:$G$36,BW$7)+COUNTIF($E$41:$G$44,BW$7)+COUNTIF($E$50:$G$56,BW$7)</f>
        <v>1</v>
      </c>
      <c r="BX61" s="633"/>
      <c r="BY61" s="633"/>
      <c r="BZ61" s="633"/>
      <c r="CA61" s="634"/>
      <c r="CB61" s="632">
        <f>COUNTIF($E$12:$G$16,CB$7)+COUNTIF($E$19:$G$36,CB$7)+COUNTIF($E$41:$G$44,CB$7)+COUNTIF($E$50:$G$56,CB$7)</f>
        <v>2</v>
      </c>
      <c r="CC61" s="633"/>
      <c r="CD61" s="633"/>
      <c r="CE61" s="633"/>
      <c r="CF61" s="634"/>
      <c r="CG61" s="632">
        <f>COUNTIF($E$12:$G$16,CG$7)+COUNTIF($E$19:$G$36,CG$7)+COUNTIF($E$41:$G$44,CG$7)+COUNTIF($E$50:$G$56,CG$7)</f>
        <v>2</v>
      </c>
      <c r="CH61" s="633"/>
      <c r="CI61" s="633"/>
      <c r="CJ61" s="633"/>
      <c r="CK61" s="634"/>
      <c r="CL61" s="632">
        <f>COUNTIF($E$12:$G$16,CL$7)+COUNTIF($E$19:$G$36,CL$7)+COUNTIF($E$41:$G$44,CL$7)+COUNTIF($E$50:$G$56,CL$7)</f>
        <v>0</v>
      </c>
      <c r="CM61" s="633"/>
      <c r="CN61" s="633"/>
      <c r="CO61" s="633"/>
      <c r="CP61" s="634"/>
      <c r="CQ61" s="502">
        <f>COUNTIF($E$12:$G$16,CQ$7)+COUNTIF($E$19:$G$36,CQ$7)+COUNTIF($E$41:$G$44,CQ$7)+COUNTIF($E$47:$G$47,CQ$7)</f>
        <v>0</v>
      </c>
      <c r="CR61" s="503"/>
      <c r="CS61" s="503"/>
      <c r="CT61" s="503"/>
      <c r="CU61" s="504"/>
      <c r="CV61" s="502">
        <f>COUNTIF($E$12:$G$16,CV$7)+COUNTIF($E$19:$G$36,CV$7)+COUNTIF($E$41:$G$44,CV$7)+COUNTIF($E$47:$G$47,CV$7)</f>
        <v>0</v>
      </c>
      <c r="CW61" s="503"/>
      <c r="CX61" s="503"/>
      <c r="CY61" s="503"/>
      <c r="CZ61" s="504"/>
      <c r="DA61" s="502">
        <f>COUNTIF($E$12:$G$16,DA$7)+COUNTIF($E$19:$G$36,DA$7)+COUNTIF($E$41:$G$44,DA$7)+COUNTIF($E$47:$G$47,DA$7)</f>
        <v>0</v>
      </c>
      <c r="DB61" s="503"/>
      <c r="DC61" s="503"/>
      <c r="DD61" s="503"/>
      <c r="DE61" s="504"/>
      <c r="DF61" s="502">
        <f>COUNTIF($E$12:$G$16,DF$7)+COUNTIF($E$19:$G$36,DF$7)+COUNTIF($E$41:$G$44,DF$7)+COUNTIF($E$47:$G$47,DF$7)</f>
        <v>0</v>
      </c>
      <c r="DG61" s="503"/>
      <c r="DH61" s="503"/>
      <c r="DI61" s="503"/>
      <c r="DJ61" s="504"/>
    </row>
    <row r="62" spans="1:114" s="9" customFormat="1" ht="15.95" customHeight="1">
      <c r="A62" s="701" t="s">
        <v>3</v>
      </c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702"/>
      <c r="N62" s="703"/>
      <c r="O62" s="632">
        <f>COUNTIF($D$12:$D$16,O$7)+COUNTIF($D$19:$D$36,O$7)+COUNTIF($D$41:$D$44,O$7)+COUNTIF($D$47:$D$47,O$7)+COUNTIF($D$50:$D$56,O$7)</f>
        <v>2</v>
      </c>
      <c r="P62" s="633"/>
      <c r="Q62" s="633"/>
      <c r="R62" s="633"/>
      <c r="S62" s="634"/>
      <c r="T62" s="632">
        <f>COUNTIF($D$12:$D$16,T$7)+COUNTIF($D$19:$D$36,T$7)+COUNTIF($D$41:$D$44,T$7)+COUNTIF($D$47:$D$47,T$7)+COUNTIF($D$50:$D$56,T$7)</f>
        <v>2</v>
      </c>
      <c r="U62" s="633"/>
      <c r="V62" s="633"/>
      <c r="W62" s="633"/>
      <c r="X62" s="634"/>
      <c r="Y62" s="632">
        <f>COUNTIF($D$12:$D$16,Y$7)+COUNTIF($D$19:$D$36,Y$7)+COUNTIF($D$41:$D$44,Y$7)+COUNTIF($D$47:$D$47,Y$7)+COUNTIF($D$50:$D$56,Y$7)</f>
        <v>1</v>
      </c>
      <c r="Z62" s="633"/>
      <c r="AA62" s="633"/>
      <c r="AB62" s="633"/>
      <c r="AC62" s="634"/>
      <c r="AD62" s="632">
        <f>COUNTIF($D$12:$D$16,AD$7)+COUNTIF($D$19:$D$36,AD$7)+COUNTIF($D$41:$D$44,AD$7)+COUNTIF($D$47:$D$47,AD$7)+COUNTIF($D$50:$D$56,AD$7)</f>
        <v>3</v>
      </c>
      <c r="AE62" s="633"/>
      <c r="AF62" s="633"/>
      <c r="AG62" s="633"/>
      <c r="AH62" s="634"/>
      <c r="AI62" s="632">
        <v>3</v>
      </c>
      <c r="AJ62" s="633"/>
      <c r="AK62" s="633"/>
      <c r="AL62" s="633"/>
      <c r="AM62" s="634"/>
      <c r="AN62" s="632">
        <v>5</v>
      </c>
      <c r="AO62" s="633"/>
      <c r="AP62" s="633"/>
      <c r="AQ62" s="633"/>
      <c r="AR62" s="634"/>
      <c r="AS62" s="632">
        <v>3</v>
      </c>
      <c r="AT62" s="633"/>
      <c r="AU62" s="633"/>
      <c r="AV62" s="633"/>
      <c r="AW62" s="634"/>
      <c r="AX62" s="632">
        <v>4</v>
      </c>
      <c r="AY62" s="633"/>
      <c r="AZ62" s="633"/>
      <c r="BA62" s="633"/>
      <c r="BB62" s="634"/>
      <c r="BC62" s="632">
        <f>COUNTIF($D$12:$D$16,BC$7)+COUNTIF($D$19:$D$36,BC$7)+COUNTIF($D$41:$D$44,BC$7)+COUNTIF($D$47:$D$47,BC$7)+COUNTIF($D$50:$D$56,BC$7)</f>
        <v>0</v>
      </c>
      <c r="BD62" s="633"/>
      <c r="BE62" s="633"/>
      <c r="BF62" s="633"/>
      <c r="BG62" s="634"/>
      <c r="BH62" s="632">
        <v>4</v>
      </c>
      <c r="BI62" s="633"/>
      <c r="BJ62" s="633"/>
      <c r="BK62" s="633"/>
      <c r="BL62" s="634"/>
      <c r="BM62" s="632">
        <v>3</v>
      </c>
      <c r="BN62" s="633"/>
      <c r="BO62" s="633"/>
      <c r="BP62" s="633"/>
      <c r="BQ62" s="634"/>
      <c r="BR62" s="632">
        <v>2</v>
      </c>
      <c r="BS62" s="633"/>
      <c r="BT62" s="633"/>
      <c r="BU62" s="633"/>
      <c r="BV62" s="634"/>
      <c r="BW62" s="632">
        <v>2</v>
      </c>
      <c r="BX62" s="633"/>
      <c r="BY62" s="633"/>
      <c r="BZ62" s="633"/>
      <c r="CA62" s="634"/>
      <c r="CB62" s="632">
        <v>7</v>
      </c>
      <c r="CC62" s="633"/>
      <c r="CD62" s="633"/>
      <c r="CE62" s="633"/>
      <c r="CF62" s="634"/>
      <c r="CG62" s="632">
        <v>6</v>
      </c>
      <c r="CH62" s="633"/>
      <c r="CI62" s="633"/>
      <c r="CJ62" s="633"/>
      <c r="CK62" s="634"/>
      <c r="CL62" s="632">
        <f>COUNTIF($D$12:$D$16,CL$7)+COUNTIF($D$19:$D$36,CL$7)+COUNTIF($D$41:$D$44,CL$7)+COUNTIF($D$47:$D$47,CL$7)+COUNTIF($D$50:$D$56,CL$7)</f>
        <v>0</v>
      </c>
      <c r="CM62" s="633"/>
      <c r="CN62" s="633"/>
      <c r="CO62" s="633"/>
      <c r="CP62" s="634"/>
      <c r="CQ62" s="502">
        <f>COUNTIF($D$12:$D$16,CQ$7)+COUNTIF($D$19:$D$36,CQ$7)+COUNTIF($D$41:$D$44,CQ$7)+COUNTIF($D$47:$D$47,CQ$7)+COUNTIF($D$50:$D$56,CQ$7)</f>
        <v>0</v>
      </c>
      <c r="CR62" s="503"/>
      <c r="CS62" s="503"/>
      <c r="CT62" s="503"/>
      <c r="CU62" s="504"/>
      <c r="CV62" s="502">
        <f>COUNTIF($D$12:$D$16,CV$7)+COUNTIF($D$19:$D$36,CV$7)+COUNTIF($D$41:$D$44,CV$7)+COUNTIF($D$47:$D$47,CV$7)+COUNTIF($D$50:$D$56,CV$7)</f>
        <v>0</v>
      </c>
      <c r="CW62" s="503"/>
      <c r="CX62" s="503"/>
      <c r="CY62" s="503"/>
      <c r="CZ62" s="504"/>
      <c r="DA62" s="502">
        <f>COUNTIF($D$12:$D$16,DA$7)+COUNTIF($D$19:$D$36,DA$7)+COUNTIF($D$41:$D$44,DA$7)+COUNTIF($D$47:$D$47,DA$7)+COUNTIF($D$50:$D$56,DA$7)</f>
        <v>0</v>
      </c>
      <c r="DB62" s="503"/>
      <c r="DC62" s="503"/>
      <c r="DD62" s="503"/>
      <c r="DE62" s="504"/>
      <c r="DF62" s="502">
        <f>COUNTIF($D$12:$D$16,DF$7)+COUNTIF($D$19:$D$36,DF$7)+COUNTIF($D$41:$D$44,DF$7)+COUNTIF($D$47:$D$47,DF$7)+COUNTIF($D$50:$D$56,DF$7)</f>
        <v>0</v>
      </c>
      <c r="DG62" s="503"/>
      <c r="DH62" s="503"/>
      <c r="DI62" s="503"/>
      <c r="DJ62" s="504"/>
    </row>
    <row r="63" spans="1:114" s="9" customFormat="1" ht="15.95" customHeight="1" thickBot="1">
      <c r="A63" s="664" t="s">
        <v>16</v>
      </c>
      <c r="B63" s="665"/>
      <c r="C63" s="665"/>
      <c r="D63" s="665"/>
      <c r="E63" s="665"/>
      <c r="F63" s="665"/>
      <c r="G63" s="665"/>
      <c r="H63" s="665"/>
      <c r="I63" s="665"/>
      <c r="J63" s="665"/>
      <c r="K63" s="665"/>
      <c r="L63" s="665"/>
      <c r="M63" s="665"/>
      <c r="N63" s="666"/>
      <c r="O63" s="635">
        <f>COUNTIF($C$12:$C$16,O$7)+COUNTIF($C$19:$C$36,O$7)+COUNTIF($C$41:$C$44,O$7)+COUNTIF($C$47:$C$47,O$7)+COUNTIF($C$50:$C$56,O$7)</f>
        <v>0</v>
      </c>
      <c r="P63" s="636"/>
      <c r="Q63" s="636"/>
      <c r="R63" s="636"/>
      <c r="S63" s="637"/>
      <c r="T63" s="635">
        <v>2</v>
      </c>
      <c r="U63" s="636"/>
      <c r="V63" s="636"/>
      <c r="W63" s="636"/>
      <c r="X63" s="637"/>
      <c r="Y63" s="635">
        <f>COUNTIF($C$12:$C$16,Y$7)+COUNTIF($C$19:$C$36,Y$7)+COUNTIF($C$41:$C$44,Y$7)+COUNTIF($C$47:$C$47,Y$7)+COUNTIF($C$50:$C$56,Y$7)</f>
        <v>0</v>
      </c>
      <c r="Z63" s="636"/>
      <c r="AA63" s="636"/>
      <c r="AB63" s="636"/>
      <c r="AC63" s="637"/>
      <c r="AD63" s="635">
        <v>2</v>
      </c>
      <c r="AE63" s="636"/>
      <c r="AF63" s="636"/>
      <c r="AG63" s="636"/>
      <c r="AH63" s="637"/>
      <c r="AI63" s="635">
        <f>COUNTIF($C$12:$C$16,AI$7)+COUNTIF($C$19:$C$36,AI$7)+COUNTIF($C$41:$C$44,AI$7)+COUNTIF($C$47:$C$47,AI$7)+COUNTIF($C$50:$C$56,AI$7)</f>
        <v>0</v>
      </c>
      <c r="AJ63" s="636"/>
      <c r="AK63" s="636"/>
      <c r="AL63" s="636"/>
      <c r="AM63" s="637"/>
      <c r="AN63" s="635">
        <f>COUNTIF($C$12:$C$16,AN$7)+COUNTIF($C$19:$C$36,AN$7)+COUNTIF($C$41:$C$44,AN$7)+COUNTIF($C$47:$C$47,AN$7)+COUNTIF($C$50:$C$56,AN$7)</f>
        <v>1</v>
      </c>
      <c r="AO63" s="636"/>
      <c r="AP63" s="636"/>
      <c r="AQ63" s="636"/>
      <c r="AR63" s="637"/>
      <c r="AS63" s="635">
        <f>COUNTIF($C$12:$C$16,AS$7)+COUNTIF($C$19:$C$36,AS$7)+COUNTIF($C$41:$C$44,AS$7)+COUNTIF($C$47:$C$47,AS$7)+COUNTIF($C$50:$C$56,AS$7)</f>
        <v>0</v>
      </c>
      <c r="AT63" s="636"/>
      <c r="AU63" s="636"/>
      <c r="AV63" s="636"/>
      <c r="AW63" s="637"/>
      <c r="AX63" s="635">
        <f>COUNTIF($C$12:$C$16,AX$7)+COUNTIF($C$19:$C$36,AX$7)+COUNTIF($C$41:$C$44,AX$7)+COUNTIF($C$47:$C$47,AX$7)+COUNTIF($C$50:$C$56,AX$7)</f>
        <v>1</v>
      </c>
      <c r="AY63" s="636"/>
      <c r="AZ63" s="636"/>
      <c r="BA63" s="636"/>
      <c r="BB63" s="637"/>
      <c r="BC63" s="635">
        <f>COUNTIF($C$12:$C$16,BC$7)+COUNTIF($C$19:$C$36,BC$7)+COUNTIF($C$41:$C$44,BC$7)+COUNTIF($C$47:$C$47,BC$7)+COUNTIF($C$50:$C$56,BC$7)</f>
        <v>0</v>
      </c>
      <c r="BD63" s="636"/>
      <c r="BE63" s="636"/>
      <c r="BF63" s="636"/>
      <c r="BG63" s="637"/>
      <c r="BH63" s="635">
        <v>2</v>
      </c>
      <c r="BI63" s="636"/>
      <c r="BJ63" s="636"/>
      <c r="BK63" s="636"/>
      <c r="BL63" s="637"/>
      <c r="BM63" s="635">
        <f>COUNTIF($C$12:$C$16,BM$7)+COUNTIF($C$19:$C$36,BM$7)+COUNTIF($C$41:$C$44,BM$7)+COUNTIF($C$47:$C$47,BM$7)+COUNTIF($C$50:$C$56,BM$7)</f>
        <v>0</v>
      </c>
      <c r="BN63" s="636"/>
      <c r="BO63" s="636"/>
      <c r="BP63" s="636"/>
      <c r="BQ63" s="637"/>
      <c r="BR63" s="635">
        <v>2</v>
      </c>
      <c r="BS63" s="636"/>
      <c r="BT63" s="636"/>
      <c r="BU63" s="636"/>
      <c r="BV63" s="637"/>
      <c r="BW63" s="635">
        <f>COUNTIF($C$12:$C$16,BW$7)+COUNTIF($C$19:$C$36,BW$7)+COUNTIF($C$41:$C$44,BW$7)+COUNTIF($C$47:$C$47,BW$7)+COUNTIF($C$50:$C$56,BW$7)</f>
        <v>0</v>
      </c>
      <c r="BX63" s="636"/>
      <c r="BY63" s="636"/>
      <c r="BZ63" s="636"/>
      <c r="CA63" s="637"/>
      <c r="CB63" s="635">
        <f>COUNTIF($C$12:$C$16,CB$7)+COUNTIF($C$19:$C$36,CB$7)+COUNTIF($C$41:$C$44,CB$7)+COUNTIF($C$47:$C$47,CB$7)+COUNTIF($C$50:$C$56,CB$7)</f>
        <v>0</v>
      </c>
      <c r="CC63" s="636"/>
      <c r="CD63" s="636"/>
      <c r="CE63" s="636"/>
      <c r="CF63" s="637"/>
      <c r="CG63" s="635">
        <f>COUNTIF($C$12:$C$16,CG$7)+COUNTIF($C$19:$C$36,CG$7)+COUNTIF($C$41:$C$44,CG$7)+COUNTIF($C$47:$C$47,CG$7)+COUNTIF($C$50:$C$56,CG$7)</f>
        <v>0</v>
      </c>
      <c r="CH63" s="636"/>
      <c r="CI63" s="636"/>
      <c r="CJ63" s="636"/>
      <c r="CK63" s="637"/>
      <c r="CL63" s="635">
        <f>COUNTIF($C$12:$C$16,CL$7)+COUNTIF($C$19:$C$36,CL$7)+COUNTIF($C$41:$C$44,CL$7)+COUNTIF($C$47:$C$47,CL$7)+COUNTIF($C$50:$C$56,CL$7)</f>
        <v>0</v>
      </c>
      <c r="CM63" s="636"/>
      <c r="CN63" s="636"/>
      <c r="CO63" s="636"/>
      <c r="CP63" s="637"/>
      <c r="CQ63" s="499">
        <f>COUNTIF($C$12:$C$16,CQ$7)+COUNTIF($C$19:$C$36,CQ$7)+COUNTIF($C$41:$C$44,CQ$7)+COUNTIF($C$47:$C$47,CQ$7)+COUNTIF($C$50:$C$56,CQ$7)</f>
        <v>0</v>
      </c>
      <c r="CR63" s="500"/>
      <c r="CS63" s="500"/>
      <c r="CT63" s="500"/>
      <c r="CU63" s="501"/>
      <c r="CV63" s="499">
        <f>COUNTIF($C$12:$C$16,CV$7)+COUNTIF($C$19:$C$36,CV$7)+COUNTIF($C$41:$C$44,CV$7)+COUNTIF($C$47:$C$47,CV$7)+COUNTIF($C$50:$C$56,CV$7)</f>
        <v>0</v>
      </c>
      <c r="CW63" s="500"/>
      <c r="CX63" s="500"/>
      <c r="CY63" s="500"/>
      <c r="CZ63" s="501"/>
      <c r="DA63" s="499">
        <f>COUNTIF($C$12:$C$16,DA$7)+COUNTIF($C$19:$C$36,DA$7)+COUNTIF($C$41:$C$44,DA$7)+COUNTIF($C$47:$C$47,DA$7)+COUNTIF($C$50:$C$56,DA$7)</f>
        <v>0</v>
      </c>
      <c r="DB63" s="500"/>
      <c r="DC63" s="500"/>
      <c r="DD63" s="500"/>
      <c r="DE63" s="501"/>
      <c r="DF63" s="499">
        <f>COUNTIF($C$12:$C$16,DF$7)+COUNTIF($C$19:$C$36,DF$7)+COUNTIF($C$41:$C$44,DF$7)+COUNTIF($C$47:$C$47,DF$7)+COUNTIF($C$50:$C$56,DF$7)</f>
        <v>0</v>
      </c>
      <c r="DG63" s="500"/>
      <c r="DH63" s="500"/>
      <c r="DI63" s="500"/>
      <c r="DJ63" s="501"/>
    </row>
    <row r="64" spans="1:114" s="248" customFormat="1" ht="15.95" customHeight="1">
      <c r="A64" s="251"/>
      <c r="B64" s="251"/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0"/>
      <c r="AL64" s="250"/>
      <c r="AM64" s="250"/>
      <c r="AN64" s="250"/>
      <c r="AO64" s="250"/>
      <c r="AP64" s="250"/>
      <c r="AQ64" s="250"/>
      <c r="AR64" s="250"/>
      <c r="AS64" s="250"/>
      <c r="AT64" s="250"/>
      <c r="AU64" s="250"/>
      <c r="AV64" s="250"/>
      <c r="AW64" s="250"/>
      <c r="AX64" s="250"/>
      <c r="AY64" s="250"/>
      <c r="AZ64" s="250"/>
      <c r="BA64" s="250"/>
      <c r="BB64" s="250"/>
      <c r="BC64" s="250"/>
      <c r="BD64" s="250"/>
      <c r="BE64" s="250"/>
      <c r="BF64" s="250"/>
      <c r="BG64" s="250"/>
      <c r="BH64" s="250"/>
      <c r="BI64" s="250"/>
      <c r="BJ64" s="250"/>
      <c r="BK64" s="250"/>
      <c r="BL64" s="250"/>
      <c r="BM64" s="250"/>
      <c r="BN64" s="250"/>
      <c r="BO64" s="250"/>
      <c r="BP64" s="250"/>
      <c r="BQ64" s="250"/>
      <c r="BR64" s="250"/>
      <c r="BS64" s="250"/>
      <c r="BT64" s="250"/>
      <c r="BU64" s="250"/>
      <c r="BV64" s="250"/>
      <c r="BW64" s="250"/>
      <c r="BX64" s="250"/>
      <c r="BY64" s="250"/>
      <c r="BZ64" s="250"/>
      <c r="CA64" s="250"/>
      <c r="CB64" s="250"/>
      <c r="CC64" s="250"/>
      <c r="CD64" s="250"/>
      <c r="CE64" s="250"/>
      <c r="CF64" s="250"/>
      <c r="CG64" s="250"/>
      <c r="CH64" s="250"/>
      <c r="CI64" s="250"/>
      <c r="CJ64" s="250"/>
      <c r="CK64" s="250"/>
      <c r="CL64" s="250"/>
      <c r="CM64" s="250"/>
      <c r="CN64" s="250"/>
      <c r="CO64" s="250"/>
      <c r="CP64" s="250"/>
      <c r="CQ64" s="250"/>
      <c r="CR64" s="250"/>
      <c r="CS64" s="250"/>
      <c r="CT64" s="250"/>
      <c r="CU64" s="250"/>
      <c r="CV64" s="250"/>
      <c r="CW64" s="250"/>
      <c r="CX64" s="250"/>
      <c r="CY64" s="250"/>
      <c r="CZ64" s="250"/>
      <c r="DA64" s="250"/>
      <c r="DB64" s="250"/>
      <c r="DC64" s="250"/>
      <c r="DD64" s="250"/>
      <c r="DE64" s="250"/>
      <c r="DF64" s="250"/>
      <c r="DG64" s="250"/>
      <c r="DH64" s="250"/>
      <c r="DI64" s="250"/>
      <c r="DJ64" s="250"/>
    </row>
    <row r="65" spans="1:114" s="73" customFormat="1" ht="36.75" customHeight="1">
      <c r="A65" s="11"/>
      <c r="B65" s="12"/>
      <c r="C65" s="13"/>
      <c r="D65" s="73" t="s">
        <v>473</v>
      </c>
      <c r="E65" s="15"/>
      <c r="F65" s="15"/>
      <c r="G65" s="15"/>
      <c r="H65" s="15"/>
      <c r="I65" s="15"/>
      <c r="J65" s="15"/>
      <c r="K65" s="15"/>
      <c r="L65" s="15"/>
      <c r="M65" s="15"/>
      <c r="N65" s="90"/>
      <c r="O65" s="90"/>
      <c r="P65" s="90"/>
      <c r="Q65" s="90"/>
      <c r="R65" s="90"/>
      <c r="S65" s="90"/>
      <c r="T65" s="366"/>
      <c r="U65" s="366"/>
      <c r="V65" s="366"/>
      <c r="W65" s="366"/>
      <c r="X65" s="366"/>
      <c r="AA65" s="663" t="s">
        <v>440</v>
      </c>
      <c r="AB65" s="663"/>
      <c r="AC65" s="663"/>
      <c r="AD65" s="663"/>
      <c r="AE65" s="663"/>
      <c r="AF65" s="663"/>
      <c r="AG65" s="663"/>
      <c r="AH65" s="663"/>
      <c r="AI65" s="663"/>
      <c r="AJ65" s="663"/>
      <c r="AK65" s="663"/>
      <c r="AL65" s="663"/>
      <c r="AM65" s="663"/>
      <c r="AN65" s="663"/>
      <c r="AO65" s="663"/>
      <c r="AP65" s="663"/>
      <c r="AQ65" s="663"/>
      <c r="AR65" s="663"/>
      <c r="AS65" s="663"/>
      <c r="AT65" s="663"/>
      <c r="AU65" s="663"/>
      <c r="AV65" s="220"/>
      <c r="AW65" s="220"/>
      <c r="AX65" s="220"/>
      <c r="AY65" s="220"/>
      <c r="AZ65" s="220"/>
      <c r="BA65" s="220"/>
      <c r="BB65" s="15"/>
      <c r="BC65" s="15"/>
      <c r="BD65" s="15"/>
      <c r="BE65" s="15"/>
      <c r="BF65" s="15"/>
      <c r="BG65" s="700"/>
      <c r="BH65" s="700"/>
      <c r="BI65" s="700"/>
      <c r="BJ65" s="700"/>
      <c r="BK65" s="700"/>
      <c r="BL65" s="700"/>
      <c r="BM65" s="700"/>
      <c r="BN65" s="700"/>
      <c r="BO65" s="700"/>
      <c r="BP65" s="700"/>
      <c r="BQ65" s="700"/>
      <c r="BR65" s="700"/>
      <c r="BS65" s="700"/>
      <c r="BT65" s="700"/>
      <c r="BU65" s="700"/>
      <c r="BV65" s="700"/>
      <c r="BW65" s="700"/>
      <c r="BX65" s="700"/>
      <c r="BY65" s="700"/>
      <c r="BZ65" s="700"/>
      <c r="CA65" s="700"/>
    </row>
    <row r="66" spans="1:114" s="9" customFormat="1" ht="20.100000000000001" customHeight="1">
      <c r="A66" s="11"/>
      <c r="B66" s="79"/>
      <c r="C66" s="13"/>
      <c r="D66" s="13"/>
      <c r="E66" s="13"/>
      <c r="F66" s="13"/>
      <c r="G66" s="13"/>
      <c r="H66" s="14"/>
      <c r="I66" s="14"/>
      <c r="J66" s="14"/>
      <c r="K66" s="15"/>
      <c r="L66" s="15"/>
      <c r="M66" s="15"/>
      <c r="N66" s="598" t="s">
        <v>158</v>
      </c>
      <c r="O66" s="598"/>
      <c r="P66" s="598"/>
      <c r="Q66" s="598"/>
      <c r="R66" s="598"/>
      <c r="S66" s="598"/>
      <c r="T66" s="598"/>
      <c r="U66" s="598"/>
      <c r="V66" s="598"/>
      <c r="W66" s="598"/>
      <c r="X66" s="598"/>
      <c r="Y66" s="598"/>
      <c r="Z66" s="598"/>
      <c r="AA66" s="598"/>
      <c r="AB66" s="598"/>
      <c r="AC66" s="598"/>
      <c r="AI66" s="598"/>
      <c r="AJ66" s="598"/>
      <c r="AK66" s="598"/>
      <c r="AL66" s="598"/>
      <c r="AM66" s="598"/>
      <c r="AN66" s="598"/>
      <c r="AO66" s="598"/>
      <c r="AP66" s="598"/>
      <c r="AQ66" s="598"/>
      <c r="AR66" s="598"/>
      <c r="AS66" s="598"/>
      <c r="AT66" s="598"/>
      <c r="AU66" s="598"/>
      <c r="AV66" s="598"/>
      <c r="AW66" s="598"/>
      <c r="AX66" s="598"/>
      <c r="AY66" s="158"/>
      <c r="AZ66" s="158"/>
      <c r="BA66" s="158"/>
      <c r="BB66" s="15"/>
      <c r="BC66" s="15"/>
      <c r="BD66" s="15"/>
      <c r="BE66" s="15"/>
      <c r="BF66" s="15"/>
      <c r="BG66" s="699"/>
      <c r="BH66" s="699"/>
      <c r="BI66" s="699"/>
      <c r="BJ66" s="699"/>
      <c r="BK66" s="699"/>
      <c r="BL66" s="699"/>
      <c r="BM66" s="699"/>
      <c r="BN66" s="699"/>
      <c r="BO66" s="699"/>
      <c r="BP66" s="699"/>
      <c r="BQ66" s="699"/>
      <c r="BR66" s="699"/>
      <c r="BS66" s="699"/>
      <c r="BT66" s="699"/>
      <c r="BU66" s="699"/>
      <c r="BV66" s="699"/>
      <c r="BW66" s="699"/>
      <c r="BX66" s="699"/>
      <c r="BY66" s="699"/>
      <c r="BZ66" s="699"/>
      <c r="CA66" s="699"/>
    </row>
    <row r="67" spans="1:114" s="73" customFormat="1" ht="20.100000000000001" customHeight="1">
      <c r="A67" s="11"/>
      <c r="B67" s="84" t="s">
        <v>188</v>
      </c>
      <c r="C67" s="153"/>
      <c r="D67" s="153"/>
      <c r="E67" s="153"/>
      <c r="F67" s="153"/>
      <c r="G67" s="153"/>
      <c r="H67" s="153"/>
      <c r="I67" s="153"/>
      <c r="J67" s="153"/>
      <c r="L67" s="367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  <c r="Z67" s="368"/>
      <c r="AA67" s="368"/>
      <c r="AB67" s="368"/>
      <c r="AC67" s="367"/>
      <c r="AD67" s="153"/>
      <c r="AE67" s="153"/>
      <c r="AF67" s="153"/>
      <c r="AG67" s="153"/>
      <c r="AH67" s="367"/>
      <c r="AI67" s="367"/>
      <c r="AJ67" s="367"/>
      <c r="AK67" s="367"/>
      <c r="AL67" s="367"/>
      <c r="AM67" s="369"/>
      <c r="AN67" s="370"/>
      <c r="AO67" s="370"/>
      <c r="AP67" s="370"/>
      <c r="AQ67" s="370"/>
      <c r="AR67" s="370"/>
      <c r="AS67" s="371"/>
      <c r="AT67" s="371"/>
      <c r="AU67" s="371"/>
      <c r="AV67" s="371"/>
      <c r="AW67" s="368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</row>
    <row r="68" spans="1:114" s="73" customFormat="1" ht="30" customHeight="1">
      <c r="A68" s="11"/>
      <c r="B68" s="662" t="s">
        <v>329</v>
      </c>
      <c r="C68" s="662"/>
      <c r="D68" s="662"/>
      <c r="E68" s="662"/>
      <c r="F68" s="662"/>
      <c r="G68" s="672"/>
      <c r="H68" s="672"/>
      <c r="I68" s="672"/>
      <c r="J68" s="672"/>
      <c r="K68" s="672"/>
      <c r="L68" s="672"/>
      <c r="M68" s="368"/>
      <c r="N68" s="395" t="s">
        <v>441</v>
      </c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72"/>
      <c r="AK68" s="372"/>
      <c r="AL68" s="372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373"/>
      <c r="BN68" s="373"/>
      <c r="BO68" s="373"/>
      <c r="BP68" s="373"/>
      <c r="BQ68" s="373"/>
      <c r="BR68" s="373"/>
      <c r="BS68" s="373"/>
      <c r="BT68" s="373"/>
      <c r="BU68" s="373"/>
      <c r="BV68" s="373"/>
      <c r="BW68" s="373"/>
      <c r="BX68" s="373"/>
      <c r="BY68" s="373"/>
      <c r="BZ68" s="373"/>
      <c r="CA68" s="373"/>
      <c r="CB68" s="373"/>
      <c r="CC68" s="373"/>
      <c r="CD68" s="373"/>
      <c r="CE68" s="373"/>
      <c r="CF68" s="373"/>
    </row>
    <row r="69" spans="1:114" s="73" customFormat="1" ht="35.25" customHeight="1">
      <c r="A69" s="11"/>
      <c r="B69" s="668" t="s">
        <v>330</v>
      </c>
      <c r="C69" s="668"/>
      <c r="D69" s="668"/>
      <c r="E69" s="668"/>
      <c r="F69" s="668"/>
      <c r="G69" s="508" t="s">
        <v>158</v>
      </c>
      <c r="H69" s="508"/>
      <c r="I69" s="508"/>
      <c r="J69" s="508"/>
      <c r="K69" s="508"/>
      <c r="L69" s="508"/>
      <c r="M69" s="368"/>
      <c r="N69" s="396" t="s">
        <v>442</v>
      </c>
      <c r="O69" s="396"/>
      <c r="P69" s="396"/>
      <c r="Q69" s="396"/>
      <c r="R69" s="396"/>
      <c r="S69" s="396"/>
      <c r="T69" s="396"/>
      <c r="U69" s="396"/>
      <c r="V69" s="396"/>
      <c r="W69" s="396"/>
      <c r="X69" s="396"/>
      <c r="Y69" s="396"/>
      <c r="Z69" s="396"/>
      <c r="AA69" s="396"/>
      <c r="AB69" s="396"/>
      <c r="AC69" s="396"/>
      <c r="AD69" s="396"/>
      <c r="AE69" s="396"/>
      <c r="AF69" s="396"/>
      <c r="AG69" s="396"/>
      <c r="AH69" s="396"/>
      <c r="AI69" s="396"/>
      <c r="AJ69" s="374"/>
      <c r="AK69" s="374"/>
      <c r="AL69" s="374"/>
      <c r="AM69" s="370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0" spans="1:114" s="73" customFormat="1" ht="35.25" customHeight="1">
      <c r="A70" s="129"/>
      <c r="B70" s="662" t="s">
        <v>443</v>
      </c>
      <c r="C70" s="662"/>
      <c r="D70" s="662"/>
      <c r="E70" s="662"/>
      <c r="F70" s="662"/>
      <c r="G70" s="508" t="s">
        <v>158</v>
      </c>
      <c r="H70" s="508"/>
      <c r="I70" s="508"/>
      <c r="J70" s="508"/>
      <c r="K70" s="508"/>
      <c r="L70" s="508"/>
      <c r="M70" s="368"/>
      <c r="N70" s="396" t="s">
        <v>444</v>
      </c>
      <c r="O70" s="396"/>
      <c r="P70" s="396"/>
      <c r="Q70" s="396"/>
      <c r="R70" s="396"/>
      <c r="S70" s="396"/>
      <c r="T70" s="396"/>
      <c r="U70" s="396"/>
      <c r="V70" s="396"/>
      <c r="W70" s="396"/>
      <c r="X70" s="396"/>
      <c r="Y70" s="396"/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374"/>
      <c r="AK70" s="374"/>
      <c r="AL70" s="374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373"/>
      <c r="BN70" s="373"/>
      <c r="BO70" s="373"/>
      <c r="BP70" s="373"/>
      <c r="BQ70" s="373"/>
      <c r="BR70" s="373"/>
      <c r="BS70" s="373"/>
      <c r="BT70" s="373"/>
      <c r="BU70" s="373"/>
      <c r="BV70" s="373"/>
      <c r="BW70" s="373"/>
      <c r="BX70" s="373"/>
      <c r="BY70" s="373"/>
      <c r="BZ70" s="373"/>
      <c r="CA70" s="373"/>
      <c r="CB70" s="373"/>
      <c r="CC70" s="373"/>
      <c r="CD70" s="373"/>
      <c r="CE70" s="373"/>
      <c r="CF70" s="373"/>
    </row>
    <row r="71" spans="1:114" s="73" customFormat="1" ht="36" customHeight="1">
      <c r="A71" s="11"/>
      <c r="B71" s="662" t="s">
        <v>43</v>
      </c>
      <c r="C71" s="662"/>
      <c r="D71" s="662"/>
      <c r="E71" s="662"/>
      <c r="F71" s="662"/>
      <c r="G71" s="508" t="s">
        <v>158</v>
      </c>
      <c r="H71" s="508"/>
      <c r="I71" s="508"/>
      <c r="J71" s="508"/>
      <c r="K71" s="508"/>
      <c r="L71" s="508"/>
      <c r="M71" s="368"/>
      <c r="N71" s="396" t="s">
        <v>445</v>
      </c>
      <c r="O71" s="396"/>
      <c r="P71" s="396"/>
      <c r="Q71" s="396"/>
      <c r="R71" s="396"/>
      <c r="S71" s="396"/>
      <c r="T71" s="396"/>
      <c r="U71" s="396"/>
      <c r="V71" s="396"/>
      <c r="W71" s="396"/>
      <c r="X71" s="396"/>
      <c r="Y71" s="396"/>
      <c r="Z71" s="396"/>
      <c r="AA71" s="396"/>
      <c r="AB71" s="396"/>
      <c r="AC71" s="396"/>
      <c r="AD71" s="396"/>
      <c r="AE71" s="396"/>
      <c r="AF71" s="396"/>
      <c r="AG71" s="396"/>
      <c r="AH71" s="396"/>
      <c r="AI71" s="396"/>
      <c r="AJ71" s="374"/>
      <c r="AK71" s="374"/>
      <c r="AL71" s="374"/>
      <c r="AM71" s="369"/>
      <c r="AN71" s="153"/>
      <c r="AO71" s="153"/>
      <c r="AP71" s="153"/>
      <c r="AQ71" s="153"/>
      <c r="AR71" s="153"/>
      <c r="AS71" s="367"/>
      <c r="AT71" s="367"/>
      <c r="AU71" s="367"/>
      <c r="AV71" s="367"/>
      <c r="AW71" s="368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373"/>
      <c r="BN71" s="373"/>
      <c r="BO71" s="373"/>
      <c r="BP71" s="373"/>
      <c r="BQ71" s="373"/>
      <c r="BR71" s="373"/>
      <c r="BS71" s="373"/>
      <c r="BT71" s="373"/>
      <c r="BU71" s="373"/>
      <c r="BV71" s="373"/>
      <c r="BW71" s="373"/>
      <c r="BX71" s="373"/>
      <c r="BY71" s="373"/>
      <c r="BZ71" s="373"/>
      <c r="CA71" s="373"/>
      <c r="CB71" s="373"/>
      <c r="CC71" s="373"/>
      <c r="CD71" s="373"/>
      <c r="CE71" s="373"/>
      <c r="CF71" s="373"/>
    </row>
    <row r="72" spans="1:114" s="73" customFormat="1" ht="38.25" customHeight="1">
      <c r="A72" s="11"/>
      <c r="B72" s="662" t="s">
        <v>446</v>
      </c>
      <c r="C72" s="662"/>
      <c r="D72" s="662"/>
      <c r="E72" s="662"/>
      <c r="F72" s="662"/>
      <c r="G72" s="508" t="s">
        <v>158</v>
      </c>
      <c r="H72" s="508"/>
      <c r="I72" s="508"/>
      <c r="J72" s="508"/>
      <c r="K72" s="508"/>
      <c r="L72" s="508"/>
      <c r="M72" s="368"/>
      <c r="N72" s="396" t="s">
        <v>440</v>
      </c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396"/>
      <c r="AE72" s="396"/>
      <c r="AF72" s="396"/>
      <c r="AG72" s="396"/>
      <c r="AH72" s="396"/>
      <c r="AI72" s="396"/>
      <c r="AJ72" s="374"/>
      <c r="AK72" s="374"/>
      <c r="AL72" s="374"/>
      <c r="AM72" s="369"/>
      <c r="AN72" s="375"/>
      <c r="AO72" s="375"/>
      <c r="AP72" s="375"/>
      <c r="AQ72" s="375"/>
      <c r="AR72" s="376"/>
      <c r="AS72" s="376"/>
      <c r="AT72" s="376"/>
      <c r="AU72" s="376"/>
      <c r="AV72" s="376"/>
      <c r="AW72" s="368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114" s="27" customFormat="1" ht="20.100000000000001" customHeight="1">
      <c r="A73" s="94"/>
      <c r="B73" s="606"/>
      <c r="C73" s="606"/>
      <c r="D73" s="606"/>
      <c r="E73" s="606"/>
      <c r="F73" s="606"/>
      <c r="G73" s="508" t="s">
        <v>158</v>
      </c>
      <c r="H73" s="508"/>
      <c r="I73" s="508"/>
      <c r="J73" s="508"/>
      <c r="K73" s="508"/>
      <c r="L73" s="508"/>
      <c r="M73" s="25"/>
      <c r="N73" s="508"/>
      <c r="O73" s="508"/>
      <c r="P73" s="508"/>
      <c r="Q73" s="508"/>
      <c r="R73" s="508"/>
      <c r="S73" s="508"/>
      <c r="T73" s="508"/>
      <c r="U73" s="508"/>
      <c r="V73" s="508"/>
      <c r="W73" s="508"/>
      <c r="X73" s="508"/>
      <c r="Y73" s="508"/>
      <c r="Z73" s="508"/>
      <c r="AA73" s="508"/>
      <c r="AB73" s="508"/>
      <c r="AC73" s="508"/>
      <c r="AD73" s="508"/>
      <c r="AE73" s="508"/>
      <c r="AF73" s="508"/>
      <c r="AG73" s="508"/>
      <c r="AH73" s="508"/>
      <c r="AI73" s="508"/>
      <c r="AJ73" s="199"/>
      <c r="AK73" s="199"/>
      <c r="AL73" s="199"/>
      <c r="BG73" s="31"/>
      <c r="BH73" s="31"/>
      <c r="BI73" s="31"/>
      <c r="BJ73" s="31"/>
      <c r="BK73" s="31"/>
      <c r="BL73" s="31"/>
    </row>
    <row r="74" spans="1:114" s="27" customFormat="1" ht="20.100000000000001" customHeight="1">
      <c r="A74" s="36"/>
      <c r="B74" s="82"/>
      <c r="C74" s="82"/>
      <c r="D74" s="82"/>
      <c r="E74" s="82"/>
      <c r="F74" s="82"/>
      <c r="G74" s="598"/>
      <c r="H74" s="598"/>
      <c r="I74" s="598"/>
      <c r="J74" s="598"/>
      <c r="K74" s="598"/>
      <c r="L74" s="598"/>
      <c r="M74" s="25"/>
      <c r="N74" s="598"/>
      <c r="O74" s="598"/>
      <c r="P74" s="598"/>
      <c r="Q74" s="598"/>
      <c r="R74" s="598"/>
      <c r="S74" s="598"/>
      <c r="T74" s="598"/>
      <c r="U74" s="598"/>
      <c r="V74" s="598"/>
      <c r="W74" s="598"/>
      <c r="X74" s="598"/>
      <c r="Y74" s="598"/>
      <c r="Z74" s="598"/>
      <c r="AA74" s="598"/>
      <c r="AB74" s="598"/>
      <c r="AC74" s="598"/>
      <c r="AD74" s="598"/>
      <c r="AE74" s="598"/>
      <c r="AF74" s="598"/>
      <c r="AG74" s="598"/>
      <c r="AH74" s="598"/>
      <c r="AI74" s="598"/>
      <c r="AJ74" s="158"/>
      <c r="AK74" s="158"/>
      <c r="AL74" s="158"/>
      <c r="BG74" s="31"/>
      <c r="BH74" s="31"/>
      <c r="BI74" s="31"/>
      <c r="BJ74" s="31"/>
      <c r="BK74" s="31"/>
      <c r="BL74" s="31"/>
    </row>
    <row r="75" spans="1:114" s="9" customFormat="1" ht="20.100000000000001" customHeight="1">
      <c r="A75" s="92"/>
      <c r="B75" s="88"/>
      <c r="C75" s="89"/>
      <c r="D75" s="89"/>
      <c r="E75" s="89"/>
      <c r="F75" s="89"/>
      <c r="G75" s="89"/>
      <c r="H75" s="93"/>
      <c r="I75" s="93"/>
      <c r="J75" s="93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</row>
    <row r="76" spans="1:114" s="27" customFormat="1" ht="20.100000000000001" customHeight="1">
      <c r="A76" s="94"/>
      <c r="B76" s="603"/>
      <c r="C76" s="603"/>
      <c r="D76" s="603"/>
      <c r="E76" s="603"/>
      <c r="F76" s="603"/>
      <c r="G76" s="603"/>
      <c r="H76" s="603"/>
      <c r="I76" s="603"/>
      <c r="J76" s="603"/>
      <c r="K76" s="603"/>
      <c r="L76" s="603"/>
      <c r="M76" s="603"/>
      <c r="N76" s="96"/>
      <c r="O76" s="96"/>
      <c r="P76" s="96"/>
      <c r="Q76" s="96"/>
      <c r="R76" s="96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15"/>
      <c r="BH76" s="15"/>
      <c r="BI76" s="15"/>
      <c r="BJ76" s="15"/>
      <c r="BK76" s="15"/>
      <c r="BL76" s="15"/>
    </row>
    <row r="77" spans="1:114" s="27" customFormat="1" ht="24">
      <c r="A77" s="38"/>
      <c r="B77" s="606"/>
      <c r="C77" s="606"/>
      <c r="D77" s="606"/>
      <c r="E77" s="606"/>
      <c r="F77" s="606"/>
      <c r="G77" s="606"/>
      <c r="H77" s="606"/>
      <c r="I77" s="606"/>
      <c r="J77" s="26"/>
      <c r="L77" s="29"/>
      <c r="M77" s="25"/>
      <c r="N77" s="25"/>
      <c r="O77" s="667"/>
      <c r="P77" s="667"/>
      <c r="Q77" s="667"/>
      <c r="R77" s="667"/>
      <c r="S77" s="667"/>
      <c r="T77" s="667"/>
      <c r="U77" s="667"/>
      <c r="V77" s="667"/>
      <c r="W77" s="667"/>
      <c r="X77" s="667"/>
      <c r="Y77" s="667"/>
      <c r="Z77" s="28"/>
      <c r="AA77" s="28"/>
      <c r="AB77" s="28"/>
      <c r="AC77" s="32"/>
      <c r="AD77" s="26"/>
      <c r="AE77" s="26"/>
      <c r="AF77" s="26"/>
      <c r="AG77" s="26"/>
      <c r="AH77" s="29"/>
      <c r="AI77" s="29"/>
      <c r="AJ77" s="29"/>
      <c r="AK77" s="29"/>
      <c r="AL77" s="29"/>
      <c r="AM77" s="66"/>
      <c r="AN77" s="18"/>
      <c r="AO77" s="18"/>
      <c r="AP77" s="18"/>
      <c r="AQ77" s="18"/>
      <c r="AR77" s="66"/>
      <c r="AS77" s="18"/>
      <c r="AT77" s="18"/>
      <c r="AU77" s="18"/>
      <c r="AV77" s="18"/>
      <c r="AW77" s="66"/>
      <c r="AX77" s="18"/>
      <c r="AY77" s="18"/>
      <c r="AZ77" s="18"/>
      <c r="BA77" s="18"/>
      <c r="BB77" s="66"/>
      <c r="BC77" s="18"/>
      <c r="BD77" s="18"/>
      <c r="BE77" s="18"/>
      <c r="BF77" s="18"/>
      <c r="BG77" s="31"/>
      <c r="BH77" s="31"/>
      <c r="BI77" s="31"/>
      <c r="BJ77" s="31"/>
      <c r="BK77" s="31"/>
      <c r="BL77" s="31"/>
    </row>
    <row r="78" spans="1:114" ht="12">
      <c r="B78" s="18"/>
      <c r="CG78" s="44"/>
      <c r="CH78" s="44"/>
      <c r="CI78" s="44"/>
      <c r="CJ78" s="44"/>
      <c r="CK78" s="68"/>
      <c r="CL78" s="44"/>
      <c r="CM78" s="44"/>
      <c r="CN78" s="44"/>
      <c r="CO78" s="44"/>
      <c r="CP78" s="68"/>
      <c r="DA78" s="44"/>
      <c r="DB78" s="44"/>
      <c r="DC78" s="44"/>
      <c r="DD78" s="44"/>
      <c r="DE78" s="68"/>
      <c r="DF78" s="44"/>
      <c r="DG78" s="44"/>
      <c r="DH78" s="44"/>
      <c r="DI78" s="44"/>
      <c r="DJ78" s="68"/>
    </row>
    <row r="79" spans="1:114" ht="12">
      <c r="B79" s="18"/>
      <c r="CG79" s="44"/>
      <c r="CH79" s="44"/>
      <c r="CI79" s="44"/>
      <c r="CJ79" s="44"/>
      <c r="CK79" s="68"/>
      <c r="CL79" s="44"/>
      <c r="CM79" s="44"/>
      <c r="CN79" s="44"/>
      <c r="CO79" s="44"/>
      <c r="CP79" s="68"/>
      <c r="DA79" s="44"/>
      <c r="DB79" s="44"/>
      <c r="DC79" s="44"/>
      <c r="DD79" s="44"/>
      <c r="DE79" s="68"/>
      <c r="DF79" s="44"/>
      <c r="DG79" s="44"/>
      <c r="DH79" s="44"/>
      <c r="DI79" s="44"/>
      <c r="DJ79" s="68"/>
    </row>
    <row r="80" spans="1:114" ht="12">
      <c r="B80" s="18"/>
      <c r="CG80" s="44"/>
      <c r="CH80" s="44"/>
      <c r="CI80" s="44"/>
      <c r="CJ80" s="44"/>
      <c r="CK80" s="68"/>
      <c r="CL80" s="44"/>
      <c r="CM80" s="44"/>
      <c r="CN80" s="44"/>
      <c r="CO80" s="44"/>
      <c r="CP80" s="68"/>
      <c r="DA80" s="44"/>
      <c r="DB80" s="44"/>
      <c r="DC80" s="44"/>
      <c r="DD80" s="44"/>
      <c r="DE80" s="68"/>
      <c r="DF80" s="44"/>
      <c r="DG80" s="44"/>
      <c r="DH80" s="44"/>
      <c r="DI80" s="44"/>
      <c r="DJ80" s="68"/>
    </row>
    <row r="81" spans="2:114" ht="12">
      <c r="B81" s="18"/>
      <c r="CG81" s="44"/>
      <c r="CH81" s="44"/>
      <c r="CI81" s="44"/>
      <c r="CJ81" s="44"/>
      <c r="CK81" s="68"/>
      <c r="CL81" s="44"/>
      <c r="CM81" s="44"/>
      <c r="CN81" s="44"/>
      <c r="CO81" s="44"/>
      <c r="CP81" s="68"/>
      <c r="DA81" s="44"/>
      <c r="DB81" s="44"/>
      <c r="DC81" s="44"/>
      <c r="DD81" s="44"/>
      <c r="DE81" s="68"/>
      <c r="DF81" s="44"/>
      <c r="DG81" s="44"/>
      <c r="DH81" s="44"/>
      <c r="DI81" s="44"/>
      <c r="DJ81" s="68"/>
    </row>
    <row r="82" spans="2:114">
      <c r="L82" s="44"/>
      <c r="M82" s="44"/>
      <c r="N82" s="44"/>
    </row>
    <row r="83" spans="2:114">
      <c r="L83" s="44"/>
      <c r="M83" s="44"/>
      <c r="N83" s="44"/>
    </row>
    <row r="84" spans="2:114">
      <c r="L84" s="44"/>
      <c r="M84" s="44"/>
      <c r="N84" s="44"/>
    </row>
    <row r="85" spans="2:114">
      <c r="L85" s="44"/>
      <c r="M85" s="44"/>
      <c r="N85" s="44"/>
    </row>
    <row r="86" spans="2:114">
      <c r="L86" s="44"/>
      <c r="M86" s="44"/>
      <c r="N86" s="44"/>
    </row>
    <row r="87" spans="2:114">
      <c r="L87" s="44"/>
      <c r="M87" s="44"/>
      <c r="N87" s="44"/>
    </row>
    <row r="88" spans="2:114">
      <c r="L88" s="44"/>
      <c r="M88" s="44"/>
      <c r="N88" s="44"/>
    </row>
    <row r="89" spans="2:114">
      <c r="L89" s="44"/>
      <c r="M89" s="44"/>
      <c r="N89" s="44"/>
    </row>
  </sheetData>
  <mergeCells count="291">
    <mergeCell ref="A62:N62"/>
    <mergeCell ref="AI62:AM62"/>
    <mergeCell ref="A37:G37"/>
    <mergeCell ref="AD60:AH60"/>
    <mergeCell ref="AD61:AH61"/>
    <mergeCell ref="AD62:AH62"/>
    <mergeCell ref="A45:G45"/>
    <mergeCell ref="A38:G38"/>
    <mergeCell ref="A57:G57"/>
    <mergeCell ref="A58:G58"/>
    <mergeCell ref="U8:U9"/>
    <mergeCell ref="V8:V9"/>
    <mergeCell ref="W8:W9"/>
    <mergeCell ref="S8:S9"/>
    <mergeCell ref="T8:T9"/>
    <mergeCell ref="A61:N61"/>
    <mergeCell ref="A59:G59"/>
    <mergeCell ref="A60:N60"/>
    <mergeCell ref="AS61:AW61"/>
    <mergeCell ref="AS62:AW62"/>
    <mergeCell ref="AX63:BB63"/>
    <mergeCell ref="BC62:BG62"/>
    <mergeCell ref="BC63:BG63"/>
    <mergeCell ref="BC61:BG61"/>
    <mergeCell ref="BU8:BU9"/>
    <mergeCell ref="Q8:Q9"/>
    <mergeCell ref="BW61:CA61"/>
    <mergeCell ref="AX62:BB62"/>
    <mergeCell ref="O61:S61"/>
    <mergeCell ref="O60:S60"/>
    <mergeCell ref="AD8:AD9"/>
    <mergeCell ref="AI60:AM60"/>
    <mergeCell ref="AI61:AM61"/>
    <mergeCell ref="Y61:AC61"/>
    <mergeCell ref="BH61:BL61"/>
    <mergeCell ref="BH62:BL62"/>
    <mergeCell ref="BG65:CA65"/>
    <mergeCell ref="BH60:BL60"/>
    <mergeCell ref="BM60:BQ60"/>
    <mergeCell ref="BC60:BG60"/>
    <mergeCell ref="BG66:CA66"/>
    <mergeCell ref="BH63:BL63"/>
    <mergeCell ref="BM63:BQ63"/>
    <mergeCell ref="BR59:BV59"/>
    <mergeCell ref="BW59:CA59"/>
    <mergeCell ref="BR63:BV63"/>
    <mergeCell ref="BR62:BV62"/>
    <mergeCell ref="BC59:BG59"/>
    <mergeCell ref="BH59:BL59"/>
    <mergeCell ref="BM59:BQ59"/>
    <mergeCell ref="O3:DJ3"/>
    <mergeCell ref="C4:C9"/>
    <mergeCell ref="D4:D9"/>
    <mergeCell ref="I4:I9"/>
    <mergeCell ref="J4:M4"/>
    <mergeCell ref="C3:D3"/>
    <mergeCell ref="CY8:CY9"/>
    <mergeCell ref="DE8:DE9"/>
    <mergeCell ref="K6:K9"/>
    <mergeCell ref="L6:L9"/>
    <mergeCell ref="O7:S7"/>
    <mergeCell ref="T7:X7"/>
    <mergeCell ref="Y7:AC7"/>
    <mergeCell ref="N4:N9"/>
    <mergeCell ref="Z8:Z9"/>
    <mergeCell ref="AA8:AA9"/>
    <mergeCell ref="AB8:AB9"/>
    <mergeCell ref="AC8:AC9"/>
    <mergeCell ref="Y8:Y9"/>
    <mergeCell ref="R8:R9"/>
    <mergeCell ref="A1:DJ1"/>
    <mergeCell ref="O59:S59"/>
    <mergeCell ref="T59:X59"/>
    <mergeCell ref="Y59:AC59"/>
    <mergeCell ref="AD59:AH59"/>
    <mergeCell ref="DA59:DE59"/>
    <mergeCell ref="DF59:DJ59"/>
    <mergeCell ref="CQ59:CU59"/>
    <mergeCell ref="CV59:CZ59"/>
    <mergeCell ref="CB59:CF59"/>
    <mergeCell ref="AD7:AH7"/>
    <mergeCell ref="AI7:AM7"/>
    <mergeCell ref="CG59:CK59"/>
    <mergeCell ref="CL59:CP59"/>
    <mergeCell ref="BW4:CP4"/>
    <mergeCell ref="CQ4:DJ4"/>
    <mergeCell ref="DA6:DJ6"/>
    <mergeCell ref="DF7:DJ7"/>
    <mergeCell ref="DA7:DE7"/>
    <mergeCell ref="CM8:CM9"/>
    <mergeCell ref="BW6:CF6"/>
    <mergeCell ref="CP8:CP9"/>
    <mergeCell ref="CL7:CP7"/>
    <mergeCell ref="CO8:CO9"/>
    <mergeCell ref="AS6:BB6"/>
    <mergeCell ref="AI4:BB4"/>
    <mergeCell ref="BC4:BV4"/>
    <mergeCell ref="CG7:CK7"/>
    <mergeCell ref="BM8:BM9"/>
    <mergeCell ref="BQ8:BQ9"/>
    <mergeCell ref="CQ8:CQ9"/>
    <mergeCell ref="CK8:CK9"/>
    <mergeCell ref="BW7:CA7"/>
    <mergeCell ref="CB7:CF7"/>
    <mergeCell ref="CL8:CL9"/>
    <mergeCell ref="CF8:CF9"/>
    <mergeCell ref="CG8:CG9"/>
    <mergeCell ref="CJ8:CJ9"/>
    <mergeCell ref="CC8:CC9"/>
    <mergeCell ref="CQ7:CU7"/>
    <mergeCell ref="G72:L72"/>
    <mergeCell ref="B71:F71"/>
    <mergeCell ref="E4:E9"/>
    <mergeCell ref="Y6:AH6"/>
    <mergeCell ref="AI6:AR6"/>
    <mergeCell ref="O5:DJ5"/>
    <mergeCell ref="CQ6:CZ6"/>
    <mergeCell ref="CH8:CH9"/>
    <mergeCell ref="CI8:CI9"/>
    <mergeCell ref="CT8:CT9"/>
    <mergeCell ref="G71:L71"/>
    <mergeCell ref="N66:AC66"/>
    <mergeCell ref="G70:L70"/>
    <mergeCell ref="CW8:CW9"/>
    <mergeCell ref="CV7:CZ7"/>
    <mergeCell ref="B68:F68"/>
    <mergeCell ref="G68:L68"/>
    <mergeCell ref="AN61:AR61"/>
    <mergeCell ref="AI59:AM59"/>
    <mergeCell ref="AN59:AR59"/>
    <mergeCell ref="CG6:CP6"/>
    <mergeCell ref="G69:L69"/>
    <mergeCell ref="X8:X9"/>
    <mergeCell ref="O8:O9"/>
    <mergeCell ref="BB8:BB9"/>
    <mergeCell ref="AT8:AT9"/>
    <mergeCell ref="AU8:AU9"/>
    <mergeCell ref="AV8:AV9"/>
    <mergeCell ref="AY8:AY9"/>
    <mergeCell ref="AI66:AX66"/>
    <mergeCell ref="B77:I77"/>
    <mergeCell ref="O77:Y77"/>
    <mergeCell ref="O62:S62"/>
    <mergeCell ref="T62:X62"/>
    <mergeCell ref="T63:X63"/>
    <mergeCell ref="Y62:AC62"/>
    <mergeCell ref="Y63:AC63"/>
    <mergeCell ref="G74:L74"/>
    <mergeCell ref="B73:F73"/>
    <mergeCell ref="G73:L73"/>
    <mergeCell ref="N73:AI73"/>
    <mergeCell ref="AI63:AM63"/>
    <mergeCell ref="O63:S63"/>
    <mergeCell ref="AA65:AU65"/>
    <mergeCell ref="A63:N63"/>
    <mergeCell ref="AD63:AH63"/>
    <mergeCell ref="B70:F70"/>
    <mergeCell ref="AS63:AW63"/>
    <mergeCell ref="AN63:AR63"/>
    <mergeCell ref="B69:F69"/>
    <mergeCell ref="A3:A9"/>
    <mergeCell ref="B76:M76"/>
    <mergeCell ref="B72:F72"/>
    <mergeCell ref="N74:AI74"/>
    <mergeCell ref="T60:X60"/>
    <mergeCell ref="T61:X61"/>
    <mergeCell ref="Y60:AC60"/>
    <mergeCell ref="P8:P9"/>
    <mergeCell ref="AI8:AI9"/>
    <mergeCell ref="AH8:AH9"/>
    <mergeCell ref="G3:G9"/>
    <mergeCell ref="E3:F3"/>
    <mergeCell ref="AX60:BB60"/>
    <mergeCell ref="AX61:BB61"/>
    <mergeCell ref="AN60:AR60"/>
    <mergeCell ref="AN62:AR62"/>
    <mergeCell ref="AS60:AW60"/>
    <mergeCell ref="AS59:AW59"/>
    <mergeCell ref="AX59:BB59"/>
    <mergeCell ref="I3:N3"/>
    <mergeCell ref="O4:AH4"/>
    <mergeCell ref="O6:X6"/>
    <mergeCell ref="BH7:BL7"/>
    <mergeCell ref="F4:F9"/>
    <mergeCell ref="A17:G17"/>
    <mergeCell ref="M6:M9"/>
    <mergeCell ref="H3:H9"/>
    <mergeCell ref="J5:J9"/>
    <mergeCell ref="K5:M5"/>
    <mergeCell ref="B3:B9"/>
    <mergeCell ref="BM7:BQ7"/>
    <mergeCell ref="BR7:BV7"/>
    <mergeCell ref="AN7:AR7"/>
    <mergeCell ref="AS7:AW7"/>
    <mergeCell ref="AX7:BB7"/>
    <mergeCell ref="BC7:BG7"/>
    <mergeCell ref="AQ8:AQ9"/>
    <mergeCell ref="AM8:AM9"/>
    <mergeCell ref="AX8:AX9"/>
    <mergeCell ref="AW8:AW9"/>
    <mergeCell ref="AS8:AS9"/>
    <mergeCell ref="AR8:AR9"/>
    <mergeCell ref="AO8:AO9"/>
    <mergeCell ref="AP8:AP9"/>
    <mergeCell ref="BC8:BC9"/>
    <mergeCell ref="BC6:BL6"/>
    <mergeCell ref="BM6:BV6"/>
    <mergeCell ref="BT8:BT9"/>
    <mergeCell ref="BV8:BV9"/>
    <mergeCell ref="BO8:BO9"/>
    <mergeCell ref="BP8:BP9"/>
    <mergeCell ref="BS8:BS9"/>
    <mergeCell ref="BF8:BF9"/>
    <mergeCell ref="BH8:BH9"/>
    <mergeCell ref="CG62:CK62"/>
    <mergeCell ref="CG63:CK63"/>
    <mergeCell ref="CB60:CF60"/>
    <mergeCell ref="CB61:CF61"/>
    <mergeCell ref="CB62:CF62"/>
    <mergeCell ref="CG61:CK61"/>
    <mergeCell ref="CB63:CF63"/>
    <mergeCell ref="BW8:BW9"/>
    <mergeCell ref="CD8:CD9"/>
    <mergeCell ref="CE8:CE9"/>
    <mergeCell ref="BM61:BQ61"/>
    <mergeCell ref="BM62:BQ62"/>
    <mergeCell ref="CL60:CP60"/>
    <mergeCell ref="CL61:CP61"/>
    <mergeCell ref="BR61:BV61"/>
    <mergeCell ref="BW60:CA60"/>
    <mergeCell ref="BR60:BV60"/>
    <mergeCell ref="AL8:AL9"/>
    <mergeCell ref="CL62:CP62"/>
    <mergeCell ref="CL63:CP63"/>
    <mergeCell ref="BY8:BY9"/>
    <mergeCell ref="CG60:CK60"/>
    <mergeCell ref="BW62:CA62"/>
    <mergeCell ref="BW63:CA63"/>
    <mergeCell ref="BZ8:BZ9"/>
    <mergeCell ref="CN8:CN9"/>
    <mergeCell ref="BX8:BX9"/>
    <mergeCell ref="BJ8:BJ9"/>
    <mergeCell ref="BK8:BK9"/>
    <mergeCell ref="BD8:BD9"/>
    <mergeCell ref="BE8:BE9"/>
    <mergeCell ref="AE8:AE9"/>
    <mergeCell ref="AF8:AF9"/>
    <mergeCell ref="AG8:AG9"/>
    <mergeCell ref="AN8:AN9"/>
    <mergeCell ref="AJ8:AJ9"/>
    <mergeCell ref="AK8:AK9"/>
    <mergeCell ref="DA8:DA9"/>
    <mergeCell ref="CZ8:CZ9"/>
    <mergeCell ref="DB8:DB9"/>
    <mergeCell ref="DA60:DE60"/>
    <mergeCell ref="AZ8:AZ9"/>
    <mergeCell ref="BA8:BA9"/>
    <mergeCell ref="CB8:CB9"/>
    <mergeCell ref="CA8:CA9"/>
    <mergeCell ref="BG8:BG9"/>
    <mergeCell ref="BL8:BL9"/>
    <mergeCell ref="DF60:DJ60"/>
    <mergeCell ref="BI8:BI9"/>
    <mergeCell ref="BN8:BN9"/>
    <mergeCell ref="BR8:BR9"/>
    <mergeCell ref="DF61:DJ61"/>
    <mergeCell ref="DA61:DE61"/>
    <mergeCell ref="CS8:CS9"/>
    <mergeCell ref="CQ61:CU61"/>
    <mergeCell ref="CV60:CZ60"/>
    <mergeCell ref="CQ60:CU60"/>
    <mergeCell ref="CQ63:CU63"/>
    <mergeCell ref="CV62:CZ62"/>
    <mergeCell ref="CQ62:CU62"/>
    <mergeCell ref="DF62:DJ62"/>
    <mergeCell ref="DF63:DJ63"/>
    <mergeCell ref="DG8:DG9"/>
    <mergeCell ref="DH8:DH9"/>
    <mergeCell ref="DI8:DI9"/>
    <mergeCell ref="DJ8:DJ9"/>
    <mergeCell ref="DF8:DF9"/>
    <mergeCell ref="CV63:CZ63"/>
    <mergeCell ref="CR8:CR9"/>
    <mergeCell ref="CV61:CZ61"/>
    <mergeCell ref="DA62:DE62"/>
    <mergeCell ref="DA63:DE63"/>
    <mergeCell ref="CV8:CV9"/>
    <mergeCell ref="CU8:CU9"/>
    <mergeCell ref="DC8:DC9"/>
    <mergeCell ref="DD8:DD9"/>
    <mergeCell ref="CX8:CX9"/>
  </mergeCells>
  <phoneticPr fontId="12" type="noConversion"/>
  <conditionalFormatting sqref="J58:J59 J47 J12:J17 J41:J45 J19:J38 J49:J56">
    <cfRule type="expression" dxfId="0" priority="1">
      <formula>J12&lt;&gt;K12+L12+M12</formula>
    </cfRule>
  </conditionalFormatting>
  <printOptions horizontalCentered="1" verticalCentered="1"/>
  <pageMargins left="7.874015748031496E-2" right="0.19685039370078741" top="0.15748031496062992" bottom="0.15748031496062992" header="0" footer="0"/>
  <pageSetup paperSize="9" scale="57" fitToHeight="0" orientation="landscape" r:id="rId1"/>
  <headerFooter alignWithMargins="0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4"/>
  <sheetViews>
    <sheetView view="pageBreakPreview" zoomScaleNormal="100" zoomScaleSheetLayoutView="100" workbookViewId="0">
      <selection activeCell="F25" sqref="F25"/>
    </sheetView>
  </sheetViews>
  <sheetFormatPr defaultRowHeight="15.75"/>
  <cols>
    <col min="1" max="1" width="9.5703125" style="16" bestFit="1" customWidth="1"/>
    <col min="2" max="2" width="27.28515625" style="16" customWidth="1"/>
    <col min="3" max="3" width="32.28515625" style="16" customWidth="1"/>
    <col min="4" max="6" width="9.140625" style="16"/>
    <col min="7" max="7" width="11.42578125" style="16" customWidth="1"/>
    <col min="8" max="16384" width="9.140625" style="16"/>
  </cols>
  <sheetData>
    <row r="1" spans="1:9" ht="18.75" customHeight="1">
      <c r="A1" s="747" t="s">
        <v>168</v>
      </c>
      <c r="B1" s="747"/>
      <c r="C1" s="747"/>
      <c r="D1" s="747"/>
      <c r="E1" s="747"/>
      <c r="F1" s="747"/>
      <c r="G1" s="747"/>
      <c r="I1" s="81"/>
    </row>
    <row r="2" spans="1:9" ht="9" customHeight="1" thickBot="1">
      <c r="A2" s="751"/>
      <c r="B2" s="751"/>
      <c r="C2" s="751"/>
      <c r="D2" s="751"/>
      <c r="E2" s="751"/>
      <c r="F2" s="751"/>
      <c r="G2" s="751"/>
    </row>
    <row r="3" spans="1:9" ht="43.5" thickBot="1">
      <c r="A3" s="379" t="s">
        <v>118</v>
      </c>
      <c r="B3" s="378" t="s">
        <v>162</v>
      </c>
      <c r="C3" s="748" t="s">
        <v>163</v>
      </c>
      <c r="D3" s="749"/>
      <c r="E3" s="749"/>
      <c r="F3" s="749"/>
      <c r="G3" s="750"/>
    </row>
    <row r="4" spans="1:9" ht="15.75" customHeight="1">
      <c r="A4" s="730" t="s">
        <v>527</v>
      </c>
      <c r="B4" s="727" t="s">
        <v>152</v>
      </c>
      <c r="C4" s="724" t="s">
        <v>447</v>
      </c>
      <c r="D4" s="725"/>
      <c r="E4" s="725"/>
      <c r="F4" s="725"/>
      <c r="G4" s="726"/>
    </row>
    <row r="5" spans="1:9">
      <c r="A5" s="731"/>
      <c r="B5" s="728"/>
      <c r="C5" s="733" t="s">
        <v>448</v>
      </c>
      <c r="D5" s="722"/>
      <c r="E5" s="722"/>
      <c r="F5" s="722"/>
      <c r="G5" s="723"/>
    </row>
    <row r="6" spans="1:9" ht="16.5" thickBot="1">
      <c r="A6" s="732"/>
      <c r="B6" s="729"/>
      <c r="C6" s="734" t="s">
        <v>449</v>
      </c>
      <c r="D6" s="735"/>
      <c r="E6" s="735"/>
      <c r="F6" s="735"/>
      <c r="G6" s="736"/>
    </row>
    <row r="7" spans="1:9" ht="15.75" customHeight="1">
      <c r="A7" s="730" t="s">
        <v>526</v>
      </c>
      <c r="B7" s="727" t="s">
        <v>153</v>
      </c>
      <c r="C7" s="725" t="s">
        <v>450</v>
      </c>
      <c r="D7" s="725"/>
      <c r="E7" s="725"/>
      <c r="F7" s="725"/>
      <c r="G7" s="726"/>
    </row>
    <row r="8" spans="1:9" ht="16.5" customHeight="1" thickBot="1">
      <c r="A8" s="732"/>
      <c r="B8" s="729"/>
      <c r="C8" s="734" t="s">
        <v>452</v>
      </c>
      <c r="D8" s="735"/>
      <c r="E8" s="735"/>
      <c r="F8" s="735"/>
      <c r="G8" s="736"/>
    </row>
    <row r="9" spans="1:9" ht="15.75" customHeight="1">
      <c r="A9" s="730" t="s">
        <v>529</v>
      </c>
      <c r="B9" s="727" t="s">
        <v>165</v>
      </c>
      <c r="C9" s="724" t="s">
        <v>453</v>
      </c>
      <c r="D9" s="725"/>
      <c r="E9" s="725"/>
      <c r="F9" s="725"/>
      <c r="G9" s="726"/>
    </row>
    <row r="10" spans="1:9">
      <c r="A10" s="731"/>
      <c r="B10" s="728"/>
      <c r="C10" s="722" t="s">
        <v>454</v>
      </c>
      <c r="D10" s="722"/>
      <c r="E10" s="722"/>
      <c r="F10" s="722"/>
      <c r="G10" s="723"/>
    </row>
    <row r="11" spans="1:9" ht="16.5" thickBot="1">
      <c r="A11" s="732"/>
      <c r="B11" s="729"/>
      <c r="C11" s="735" t="s">
        <v>455</v>
      </c>
      <c r="D11" s="735"/>
      <c r="E11" s="735"/>
      <c r="F11" s="735"/>
      <c r="G11" s="736"/>
    </row>
    <row r="12" spans="1:9" ht="15.75" customHeight="1">
      <c r="A12" s="730" t="s">
        <v>528</v>
      </c>
      <c r="B12" s="727" t="s">
        <v>456</v>
      </c>
      <c r="C12" s="724" t="s">
        <v>457</v>
      </c>
      <c r="D12" s="725"/>
      <c r="E12" s="725"/>
      <c r="F12" s="725"/>
      <c r="G12" s="726"/>
    </row>
    <row r="13" spans="1:9" ht="15.75" customHeight="1">
      <c r="A13" s="731"/>
      <c r="B13" s="728"/>
      <c r="C13" s="733" t="s">
        <v>458</v>
      </c>
      <c r="D13" s="722"/>
      <c r="E13" s="722"/>
      <c r="F13" s="722"/>
      <c r="G13" s="723"/>
    </row>
    <row r="14" spans="1:9" ht="16.5" customHeight="1" thickBot="1">
      <c r="A14" s="732"/>
      <c r="B14" s="729"/>
      <c r="C14" s="722" t="s">
        <v>451</v>
      </c>
      <c r="D14" s="722"/>
      <c r="E14" s="722"/>
      <c r="F14" s="722"/>
      <c r="G14" s="723"/>
    </row>
    <row r="15" spans="1:9" ht="15.75" customHeight="1">
      <c r="A15" s="730" t="s">
        <v>532</v>
      </c>
      <c r="B15" s="727" t="s">
        <v>459</v>
      </c>
      <c r="C15" s="724" t="s">
        <v>460</v>
      </c>
      <c r="D15" s="725"/>
      <c r="E15" s="725"/>
      <c r="F15" s="725"/>
      <c r="G15" s="726"/>
    </row>
    <row r="16" spans="1:9" ht="16.5" thickBot="1">
      <c r="A16" s="732"/>
      <c r="B16" s="729"/>
      <c r="C16" s="734"/>
      <c r="D16" s="735"/>
      <c r="E16" s="735"/>
      <c r="F16" s="735"/>
      <c r="G16" s="736"/>
    </row>
    <row r="17" spans="1:7" ht="15.75" customHeight="1">
      <c r="A17" s="742" t="s">
        <v>534</v>
      </c>
      <c r="B17" s="744" t="s">
        <v>465</v>
      </c>
      <c r="C17" s="724" t="s">
        <v>466</v>
      </c>
      <c r="D17" s="725"/>
      <c r="E17" s="725"/>
      <c r="F17" s="725"/>
      <c r="G17" s="726"/>
    </row>
    <row r="18" spans="1:7" ht="18.75" customHeight="1">
      <c r="A18" s="738"/>
      <c r="B18" s="745"/>
      <c r="C18" s="733" t="s">
        <v>467</v>
      </c>
      <c r="D18" s="722"/>
      <c r="E18" s="722"/>
      <c r="F18" s="722"/>
      <c r="G18" s="723"/>
    </row>
    <row r="19" spans="1:7" ht="15.75" customHeight="1">
      <c r="A19" s="738"/>
      <c r="B19" s="745"/>
      <c r="C19" s="739" t="s">
        <v>468</v>
      </c>
      <c r="D19" s="740"/>
      <c r="E19" s="740"/>
      <c r="F19" s="740"/>
      <c r="G19" s="741"/>
    </row>
    <row r="20" spans="1:7" ht="17.25" customHeight="1">
      <c r="A20" s="738"/>
      <c r="B20" s="745"/>
      <c r="C20" s="733" t="s">
        <v>469</v>
      </c>
      <c r="D20" s="722"/>
      <c r="E20" s="722"/>
      <c r="F20" s="722"/>
      <c r="G20" s="723"/>
    </row>
    <row r="21" spans="1:7" ht="16.5" thickBot="1">
      <c r="A21" s="743"/>
      <c r="B21" s="746"/>
      <c r="C21" s="734" t="s">
        <v>470</v>
      </c>
      <c r="D21" s="735"/>
      <c r="E21" s="735"/>
      <c r="F21" s="735"/>
      <c r="G21" s="736"/>
    </row>
    <row r="22" spans="1:7" ht="15.75" customHeight="1">
      <c r="A22" s="737" t="s">
        <v>533</v>
      </c>
      <c r="B22" s="728" t="s">
        <v>464</v>
      </c>
      <c r="C22" s="724" t="s">
        <v>461</v>
      </c>
      <c r="D22" s="725"/>
      <c r="E22" s="725"/>
      <c r="F22" s="725"/>
      <c r="G22" s="726"/>
    </row>
    <row r="23" spans="1:7" ht="15.75" customHeight="1">
      <c r="A23" s="738"/>
      <c r="B23" s="728"/>
      <c r="C23" s="739" t="s">
        <v>462</v>
      </c>
      <c r="D23" s="740"/>
      <c r="E23" s="740"/>
      <c r="F23" s="740"/>
      <c r="G23" s="741"/>
    </row>
    <row r="24" spans="1:7" ht="16.5" thickBot="1">
      <c r="A24" s="732"/>
      <c r="B24" s="729"/>
      <c r="C24" s="734" t="s">
        <v>463</v>
      </c>
      <c r="D24" s="735"/>
      <c r="E24" s="735"/>
      <c r="F24" s="735"/>
      <c r="G24" s="736"/>
    </row>
  </sheetData>
  <mergeCells count="38">
    <mergeCell ref="A4:A6"/>
    <mergeCell ref="A2:G2"/>
    <mergeCell ref="C11:G11"/>
    <mergeCell ref="C16:G16"/>
    <mergeCell ref="C12:G12"/>
    <mergeCell ref="C13:G13"/>
    <mergeCell ref="C14:G14"/>
    <mergeCell ref="C15:G15"/>
    <mergeCell ref="B22:B24"/>
    <mergeCell ref="B17:B21"/>
    <mergeCell ref="C20:G20"/>
    <mergeCell ref="C19:G19"/>
    <mergeCell ref="A1:G1"/>
    <mergeCell ref="B4:B6"/>
    <mergeCell ref="C4:G4"/>
    <mergeCell ref="C5:G5"/>
    <mergeCell ref="C6:G6"/>
    <mergeCell ref="C3:G3"/>
    <mergeCell ref="B15:B16"/>
    <mergeCell ref="B12:B14"/>
    <mergeCell ref="C7:G7"/>
    <mergeCell ref="C8:G8"/>
    <mergeCell ref="A22:A24"/>
    <mergeCell ref="C24:G24"/>
    <mergeCell ref="C22:G22"/>
    <mergeCell ref="C21:G21"/>
    <mergeCell ref="C23:G23"/>
    <mergeCell ref="A17:A21"/>
    <mergeCell ref="C10:G10"/>
    <mergeCell ref="C9:G9"/>
    <mergeCell ref="B9:B11"/>
    <mergeCell ref="A9:A11"/>
    <mergeCell ref="C18:G18"/>
    <mergeCell ref="A7:A8"/>
    <mergeCell ref="C17:G17"/>
    <mergeCell ref="A12:A14"/>
    <mergeCell ref="A15:A16"/>
    <mergeCell ref="B7:B8"/>
  </mergeCells>
  <phoneticPr fontId="12" type="noConversion"/>
  <pageMargins left="1.5833333333333333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D31"/>
  <sheetViews>
    <sheetView workbookViewId="0">
      <selection activeCell="B29" sqref="B29"/>
    </sheetView>
  </sheetViews>
  <sheetFormatPr defaultRowHeight="12.75"/>
  <cols>
    <col min="1" max="1" width="6" style="189" customWidth="1"/>
    <col min="2" max="2" width="103.5703125" style="188" customWidth="1"/>
    <col min="3" max="3" width="7" style="188" customWidth="1"/>
    <col min="4" max="4" width="82.42578125" customWidth="1"/>
  </cols>
  <sheetData>
    <row r="1" spans="1:4" ht="28.5" customHeight="1">
      <c r="A1" s="752" t="s">
        <v>387</v>
      </c>
      <c r="B1" s="752"/>
      <c r="C1" s="193"/>
      <c r="D1" s="159" t="s">
        <v>396</v>
      </c>
    </row>
    <row r="2" spans="1:4">
      <c r="A2" s="210">
        <v>1</v>
      </c>
      <c r="B2" s="211" t="s">
        <v>357</v>
      </c>
      <c r="D2" s="753" t="s">
        <v>397</v>
      </c>
    </row>
    <row r="3" spans="1:4" ht="25.5">
      <c r="A3" s="190" t="s">
        <v>356</v>
      </c>
      <c r="B3" s="188" t="s">
        <v>360</v>
      </c>
      <c r="D3" s="754"/>
    </row>
    <row r="4" spans="1:4" ht="25.5">
      <c r="A4" s="190" t="s">
        <v>359</v>
      </c>
      <c r="B4" s="188" t="s">
        <v>358</v>
      </c>
      <c r="D4" s="754"/>
    </row>
    <row r="5" spans="1:4" ht="38.25">
      <c r="A5" s="210" t="s">
        <v>170</v>
      </c>
      <c r="B5" s="211" t="s">
        <v>369</v>
      </c>
      <c r="D5" s="754"/>
    </row>
    <row r="6" spans="1:4">
      <c r="A6" s="190" t="s">
        <v>361</v>
      </c>
      <c r="B6" s="191" t="s">
        <v>362</v>
      </c>
      <c r="C6" s="191"/>
      <c r="D6" s="754"/>
    </row>
    <row r="7" spans="1:4">
      <c r="A7" s="190" t="s">
        <v>365</v>
      </c>
      <c r="B7" s="191" t="s">
        <v>30</v>
      </c>
      <c r="C7" s="191"/>
      <c r="D7" s="754"/>
    </row>
    <row r="8" spans="1:4">
      <c r="A8" s="190" t="s">
        <v>366</v>
      </c>
      <c r="B8" s="191" t="s">
        <v>363</v>
      </c>
      <c r="C8" s="191"/>
      <c r="D8" s="754"/>
    </row>
    <row r="9" spans="1:4">
      <c r="A9" s="190" t="s">
        <v>367</v>
      </c>
      <c r="B9" s="192" t="s">
        <v>97</v>
      </c>
      <c r="C9" s="192"/>
      <c r="D9" s="754"/>
    </row>
    <row r="10" spans="1:4">
      <c r="A10" s="190" t="s">
        <v>368</v>
      </c>
      <c r="B10" s="191" t="s">
        <v>364</v>
      </c>
      <c r="C10" s="191"/>
      <c r="D10" s="754"/>
    </row>
    <row r="11" spans="1:4">
      <c r="A11" s="189" t="s">
        <v>171</v>
      </c>
      <c r="B11" s="188" t="s">
        <v>370</v>
      </c>
      <c r="D11" s="754"/>
    </row>
    <row r="12" spans="1:4">
      <c r="A12" s="190" t="s">
        <v>373</v>
      </c>
      <c r="B12" s="188" t="s">
        <v>371</v>
      </c>
      <c r="D12" s="754"/>
    </row>
    <row r="13" spans="1:4" ht="51">
      <c r="A13" s="190" t="s">
        <v>374</v>
      </c>
      <c r="B13" s="188" t="s">
        <v>372</v>
      </c>
      <c r="D13" s="754"/>
    </row>
    <row r="14" spans="1:4">
      <c r="A14" s="210" t="s">
        <v>172</v>
      </c>
      <c r="B14" s="211" t="s">
        <v>375</v>
      </c>
      <c r="D14" s="754"/>
    </row>
    <row r="15" spans="1:4">
      <c r="A15" s="190" t="s">
        <v>376</v>
      </c>
      <c r="B15" s="209" t="s">
        <v>401</v>
      </c>
      <c r="D15" s="754"/>
    </row>
    <row r="16" spans="1:4" ht="26.25" customHeight="1">
      <c r="A16" s="190" t="s">
        <v>377</v>
      </c>
      <c r="B16" s="209" t="s">
        <v>402</v>
      </c>
      <c r="D16" s="754"/>
    </row>
    <row r="17" spans="1:4" ht="25.5">
      <c r="A17" s="190" t="s">
        <v>378</v>
      </c>
      <c r="B17" s="209" t="s">
        <v>400</v>
      </c>
      <c r="D17" s="754"/>
    </row>
    <row r="18" spans="1:4" ht="89.25">
      <c r="A18" s="190" t="s">
        <v>379</v>
      </c>
      <c r="B18" s="209" t="s">
        <v>412</v>
      </c>
      <c r="D18" s="754"/>
    </row>
    <row r="19" spans="1:4" ht="51">
      <c r="A19" s="190" t="s">
        <v>380</v>
      </c>
      <c r="B19" s="209" t="s">
        <v>409</v>
      </c>
      <c r="D19" s="754"/>
    </row>
    <row r="20" spans="1:4" ht="63.75">
      <c r="A20" s="190" t="s">
        <v>388</v>
      </c>
      <c r="B20" s="188" t="s">
        <v>395</v>
      </c>
      <c r="D20" s="754"/>
    </row>
    <row r="21" spans="1:4" ht="25.5">
      <c r="A21" s="190" t="s">
        <v>404</v>
      </c>
      <c r="B21" s="188" t="s">
        <v>390</v>
      </c>
      <c r="D21" s="754"/>
    </row>
    <row r="22" spans="1:4" ht="38.25">
      <c r="A22" s="190" t="s">
        <v>405</v>
      </c>
      <c r="B22" s="188" t="s">
        <v>391</v>
      </c>
      <c r="D22" s="754"/>
    </row>
    <row r="23" spans="1:4">
      <c r="A23" s="212" t="s">
        <v>406</v>
      </c>
      <c r="B23" s="213" t="s">
        <v>411</v>
      </c>
      <c r="D23" s="754"/>
    </row>
    <row r="24" spans="1:4">
      <c r="A24" s="190" t="s">
        <v>407</v>
      </c>
      <c r="B24" s="188" t="s">
        <v>392</v>
      </c>
      <c r="D24" s="754"/>
    </row>
    <row r="25" spans="1:4">
      <c r="A25" s="190" t="s">
        <v>408</v>
      </c>
      <c r="B25" s="188" t="s">
        <v>393</v>
      </c>
      <c r="D25" s="754"/>
    </row>
    <row r="26" spans="1:4">
      <c r="A26" s="190" t="s">
        <v>410</v>
      </c>
      <c r="B26" s="188" t="s">
        <v>394</v>
      </c>
      <c r="D26" s="754"/>
    </row>
    <row r="27" spans="1:4">
      <c r="A27" s="210" t="s">
        <v>173</v>
      </c>
      <c r="B27" s="211" t="s">
        <v>381</v>
      </c>
      <c r="D27" s="754"/>
    </row>
    <row r="28" spans="1:4" ht="25.5">
      <c r="A28" s="190" t="s">
        <v>384</v>
      </c>
      <c r="B28" s="188" t="s">
        <v>389</v>
      </c>
      <c r="D28" s="754"/>
    </row>
    <row r="29" spans="1:4" ht="25.5">
      <c r="A29" s="190" t="s">
        <v>385</v>
      </c>
      <c r="B29" s="188" t="s">
        <v>382</v>
      </c>
      <c r="D29" s="754"/>
    </row>
    <row r="30" spans="1:4">
      <c r="A30" s="190" t="s">
        <v>386</v>
      </c>
      <c r="B30" s="188" t="s">
        <v>413</v>
      </c>
      <c r="D30" s="754"/>
    </row>
    <row r="31" spans="1:4" ht="25.5">
      <c r="A31" s="190" t="s">
        <v>398</v>
      </c>
      <c r="B31" s="188" t="s">
        <v>383</v>
      </c>
      <c r="D31" s="754"/>
    </row>
  </sheetData>
  <mergeCells count="2">
    <mergeCell ref="A1:B1"/>
    <mergeCell ref="D2:D31"/>
  </mergeCells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7"/>
  <sheetViews>
    <sheetView workbookViewId="0">
      <selection activeCell="B3" sqref="B3"/>
    </sheetView>
  </sheetViews>
  <sheetFormatPr defaultRowHeight="12.75"/>
  <cols>
    <col min="1" max="1" width="30.7109375" customWidth="1"/>
    <col min="2" max="2" width="46.7109375" customWidth="1"/>
    <col min="3" max="3" width="20.5703125" customWidth="1"/>
  </cols>
  <sheetData>
    <row r="1" spans="1:3" ht="36.75" customHeight="1">
      <c r="A1" s="755" t="s">
        <v>328</v>
      </c>
      <c r="B1" s="756"/>
      <c r="C1" s="756"/>
    </row>
    <row r="2" spans="1:3" ht="30" customHeight="1">
      <c r="A2" s="160" t="s">
        <v>325</v>
      </c>
      <c r="B2" s="160" t="s">
        <v>326</v>
      </c>
      <c r="C2" s="160" t="s">
        <v>327</v>
      </c>
    </row>
    <row r="3" spans="1:3" ht="30" customHeight="1">
      <c r="A3" s="161"/>
      <c r="B3" s="161"/>
      <c r="C3" s="161"/>
    </row>
    <row r="4" spans="1:3" ht="30" customHeight="1">
      <c r="A4" s="161"/>
      <c r="B4" s="161"/>
      <c r="C4" s="161"/>
    </row>
    <row r="5" spans="1:3" ht="30" customHeight="1">
      <c r="A5" s="161"/>
      <c r="B5" s="161"/>
      <c r="C5" s="161"/>
    </row>
    <row r="6" spans="1:3" ht="30" customHeight="1">
      <c r="A6" s="161"/>
      <c r="B6" s="161"/>
      <c r="C6" s="161"/>
    </row>
    <row r="7" spans="1:3" ht="30" customHeight="1">
      <c r="A7" s="161"/>
      <c r="B7" s="161"/>
      <c r="C7" s="161"/>
    </row>
    <row r="8" spans="1:3" ht="30" customHeight="1">
      <c r="A8" s="161"/>
      <c r="B8" s="161"/>
      <c r="C8" s="161"/>
    </row>
    <row r="9" spans="1:3" ht="30" customHeight="1">
      <c r="A9" s="161"/>
      <c r="B9" s="161"/>
      <c r="C9" s="161"/>
    </row>
    <row r="10" spans="1:3" ht="30" customHeight="1">
      <c r="A10" s="161"/>
      <c r="B10" s="161"/>
      <c r="C10" s="161"/>
    </row>
    <row r="11" spans="1:3" ht="30" customHeight="1">
      <c r="A11" s="161"/>
      <c r="B11" s="161"/>
      <c r="C11" s="161"/>
    </row>
    <row r="12" spans="1:3" ht="30" customHeight="1">
      <c r="A12" s="161"/>
      <c r="B12" s="161"/>
      <c r="C12" s="161"/>
    </row>
    <row r="13" spans="1:3" ht="30" customHeight="1">
      <c r="A13" s="161"/>
      <c r="B13" s="161"/>
      <c r="C13" s="161"/>
    </row>
    <row r="14" spans="1:3" ht="30" customHeight="1">
      <c r="A14" s="161"/>
      <c r="B14" s="161"/>
      <c r="C14" s="161"/>
    </row>
    <row r="15" spans="1:3" ht="30" customHeight="1">
      <c r="A15" s="161"/>
      <c r="B15" s="161"/>
      <c r="C15" s="161"/>
    </row>
    <row r="16" spans="1:3" ht="30" customHeight="1">
      <c r="A16" s="161"/>
      <c r="B16" s="161"/>
      <c r="C16" s="161"/>
    </row>
    <row r="17" spans="1:3" ht="30" customHeight="1">
      <c r="A17" s="161"/>
      <c r="B17" s="161"/>
      <c r="C17" s="161"/>
    </row>
    <row r="18" spans="1:3" ht="30" customHeight="1"/>
    <row r="19" spans="1:3" ht="30" customHeight="1"/>
    <row r="20" spans="1:3" ht="30" customHeight="1"/>
    <row r="21" spans="1:3" ht="30" customHeight="1"/>
    <row r="22" spans="1:3" ht="30" customHeight="1"/>
    <row r="23" spans="1:3" ht="30" customHeight="1"/>
    <row r="24" spans="1:3" ht="30" customHeight="1"/>
    <row r="25" spans="1:3" ht="30" customHeight="1"/>
    <row r="26" spans="1:3" ht="30" customHeight="1"/>
    <row r="27" spans="1:3" ht="30" customHeight="1"/>
  </sheetData>
  <mergeCells count="1">
    <mergeCell ref="A1:C1"/>
  </mergeCells>
  <phoneticPr fontId="12" type="noConversion"/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F21" sqref="F21"/>
    </sheetView>
  </sheetViews>
  <sheetFormatPr defaultRowHeight="12.75"/>
  <cols>
    <col min="1" max="1" width="20.85546875" bestFit="1" customWidth="1"/>
    <col min="2" max="2" width="50.140625" bestFit="1" customWidth="1"/>
    <col min="6" max="6" width="49.140625" bestFit="1" customWidth="1"/>
  </cols>
  <sheetData>
    <row r="1" spans="1:6" ht="18.75">
      <c r="A1" s="184" t="s">
        <v>67</v>
      </c>
      <c r="B1" s="80" t="s">
        <v>126</v>
      </c>
      <c r="E1" s="186"/>
      <c r="F1" t="s">
        <v>354</v>
      </c>
    </row>
    <row r="2" spans="1:6" ht="18.75">
      <c r="A2" s="184"/>
      <c r="B2" s="80" t="s">
        <v>81</v>
      </c>
      <c r="E2" s="187"/>
      <c r="F2" t="s">
        <v>355</v>
      </c>
    </row>
    <row r="3" spans="1:6" ht="18.75">
      <c r="A3" s="184"/>
      <c r="B3" s="184"/>
    </row>
    <row r="4" spans="1:6" ht="18.75">
      <c r="A4" s="184" t="s">
        <v>30</v>
      </c>
      <c r="B4" s="185" t="s">
        <v>36</v>
      </c>
    </row>
    <row r="5" spans="1:6" ht="18.75">
      <c r="A5" s="184"/>
      <c r="B5" s="185" t="s">
        <v>82</v>
      </c>
    </row>
    <row r="6" spans="1:6" ht="18.75">
      <c r="A6" s="184"/>
      <c r="B6" s="185" t="s">
        <v>83</v>
      </c>
    </row>
    <row r="7" spans="1:6" ht="18.75">
      <c r="A7" s="184"/>
      <c r="B7" s="185" t="s">
        <v>186</v>
      </c>
    </row>
    <row r="8" spans="1:6" ht="18.75">
      <c r="A8" s="184"/>
      <c r="B8" s="185"/>
    </row>
    <row r="9" spans="1:6" ht="18.75">
      <c r="A9" s="184"/>
      <c r="B9" s="185"/>
    </row>
    <row r="10" spans="1:6" ht="18.75">
      <c r="A10" s="184"/>
      <c r="B10" s="185"/>
    </row>
    <row r="11" spans="1:6" ht="18.75">
      <c r="A11" s="184" t="s">
        <v>25</v>
      </c>
      <c r="B11" s="185" t="s">
        <v>65</v>
      </c>
    </row>
    <row r="12" spans="1:6" ht="18.75">
      <c r="A12" s="184"/>
      <c r="B12" s="185" t="s">
        <v>84</v>
      </c>
    </row>
    <row r="13" spans="1:6" ht="18.75">
      <c r="A13" s="184"/>
      <c r="B13" s="185"/>
    </row>
    <row r="14" spans="1:6" ht="18.75">
      <c r="A14" s="184"/>
      <c r="B14" s="185"/>
    </row>
    <row r="15" spans="1:6" ht="18.75">
      <c r="A15" s="184" t="s">
        <v>35</v>
      </c>
      <c r="B15" s="185" t="s">
        <v>123</v>
      </c>
    </row>
    <row r="16" spans="1:6" ht="18.75">
      <c r="A16" s="184"/>
      <c r="B16" s="185" t="s">
        <v>124</v>
      </c>
    </row>
    <row r="17" spans="1:2" ht="18.75">
      <c r="A17" s="184"/>
      <c r="B17" s="185" t="s">
        <v>125</v>
      </c>
    </row>
    <row r="18" spans="1:2" ht="18.75">
      <c r="A18" s="184"/>
      <c r="B18" s="184"/>
    </row>
    <row r="19" spans="1:2" ht="18.75">
      <c r="A19" s="184" t="s">
        <v>29</v>
      </c>
      <c r="B19" s="184" t="s">
        <v>102</v>
      </c>
    </row>
    <row r="20" spans="1:2" ht="18.75">
      <c r="A20" s="184"/>
      <c r="B20" s="184" t="s">
        <v>101</v>
      </c>
    </row>
    <row r="21" spans="1:2" ht="18.75">
      <c r="A21" s="184"/>
      <c r="B21" s="184" t="s">
        <v>103</v>
      </c>
    </row>
    <row r="22" spans="1:2" ht="18.75">
      <c r="A22" s="184"/>
      <c r="B22" s="184" t="s">
        <v>187</v>
      </c>
    </row>
    <row r="23" spans="1:2" ht="18.75">
      <c r="A23" s="184"/>
      <c r="B23" s="184"/>
    </row>
    <row r="24" spans="1:2" ht="18.75">
      <c r="A24" s="184"/>
      <c r="B24" s="184"/>
    </row>
    <row r="25" spans="1:2" ht="18.75">
      <c r="A25" s="184"/>
      <c r="B25" s="184"/>
    </row>
    <row r="26" spans="1:2" ht="18.75">
      <c r="A26" s="184"/>
      <c r="B26" s="184"/>
    </row>
    <row r="27" spans="1:2" ht="18.75">
      <c r="A27" s="184"/>
      <c r="B27" s="184"/>
    </row>
    <row r="28" spans="1:2" ht="18.75">
      <c r="A28" s="184"/>
      <c r="B28" s="184"/>
    </row>
    <row r="29" spans="1:2" ht="18.75">
      <c r="A29" s="184" t="s">
        <v>127</v>
      </c>
      <c r="B29" s="184" t="s">
        <v>128</v>
      </c>
    </row>
    <row r="30" spans="1:2" ht="18.75">
      <c r="A30" s="184"/>
      <c r="B30" s="184" t="s">
        <v>129</v>
      </c>
    </row>
  </sheetData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0"/>
  <dimension ref="A1:BH11"/>
  <sheetViews>
    <sheetView workbookViewId="0">
      <selection activeCell="AO3" sqref="AO3"/>
    </sheetView>
  </sheetViews>
  <sheetFormatPr defaultRowHeight="12.75"/>
  <cols>
    <col min="1" max="10" width="2.7109375" style="6" customWidth="1"/>
    <col min="11" max="20" width="2.7109375" style="8" customWidth="1"/>
    <col min="21" max="30" width="2.7109375" style="6" customWidth="1"/>
    <col min="31" max="40" width="2.7109375" style="8" customWidth="1"/>
    <col min="41" max="50" width="2.7109375" style="6" customWidth="1"/>
    <col min="51" max="60" width="2.7109375" style="8" customWidth="1"/>
  </cols>
  <sheetData>
    <row r="1" spans="1:60">
      <c r="A1" s="757" t="s">
        <v>27</v>
      </c>
      <c r="B1" s="757"/>
      <c r="C1" s="757"/>
      <c r="D1" s="757"/>
      <c r="E1" s="757"/>
      <c r="F1" s="757"/>
      <c r="G1" s="757"/>
      <c r="H1" s="757"/>
      <c r="I1" s="757"/>
      <c r="J1" s="757"/>
      <c r="K1" s="758" t="s">
        <v>28</v>
      </c>
      <c r="L1" s="758"/>
      <c r="M1" s="758"/>
      <c r="N1" s="758"/>
      <c r="O1" s="758"/>
      <c r="P1" s="758"/>
      <c r="Q1" s="758"/>
      <c r="R1" s="758"/>
      <c r="S1" s="758"/>
      <c r="T1" s="758"/>
      <c r="U1" s="757" t="s">
        <v>3</v>
      </c>
      <c r="V1" s="757"/>
      <c r="W1" s="757"/>
      <c r="X1" s="757"/>
      <c r="Y1" s="757"/>
      <c r="Z1" s="757"/>
      <c r="AA1" s="757"/>
      <c r="AB1" s="757"/>
      <c r="AC1" s="757"/>
      <c r="AD1" s="757"/>
      <c r="AE1" s="758" t="s">
        <v>16</v>
      </c>
      <c r="AF1" s="758"/>
      <c r="AG1" s="758"/>
      <c r="AH1" s="758"/>
      <c r="AI1" s="758"/>
      <c r="AJ1" s="758"/>
      <c r="AK1" s="758"/>
      <c r="AL1" s="758"/>
      <c r="AM1" s="758"/>
      <c r="AN1" s="758"/>
      <c r="AO1" s="757" t="s">
        <v>1</v>
      </c>
      <c r="AP1" s="757"/>
      <c r="AQ1" s="757"/>
      <c r="AR1" s="757"/>
      <c r="AS1" s="757"/>
      <c r="AT1" s="757"/>
      <c r="AU1" s="757"/>
      <c r="AV1" s="757"/>
      <c r="AW1" s="757"/>
      <c r="AX1" s="757"/>
      <c r="AY1" s="758" t="s">
        <v>2</v>
      </c>
      <c r="AZ1" s="758"/>
      <c r="BA1" s="758"/>
      <c r="BB1" s="758"/>
      <c r="BC1" s="758"/>
      <c r="BD1" s="758"/>
      <c r="BE1" s="758"/>
      <c r="BF1" s="758"/>
      <c r="BG1" s="758"/>
      <c r="BH1" s="758"/>
    </row>
    <row r="2" spans="1:60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10</v>
      </c>
      <c r="K2" s="7">
        <v>1</v>
      </c>
      <c r="L2" s="7">
        <v>2</v>
      </c>
      <c r="M2" s="7">
        <v>3</v>
      </c>
      <c r="N2" s="7">
        <v>4</v>
      </c>
      <c r="O2" s="7">
        <v>5</v>
      </c>
      <c r="P2" s="7">
        <v>6</v>
      </c>
      <c r="Q2" s="7">
        <v>7</v>
      </c>
      <c r="R2" s="7">
        <v>8</v>
      </c>
      <c r="S2" s="7">
        <v>9</v>
      </c>
      <c r="T2" s="7">
        <v>10</v>
      </c>
      <c r="U2" s="5">
        <v>1</v>
      </c>
      <c r="V2" s="5">
        <v>2</v>
      </c>
      <c r="W2" s="5">
        <v>3</v>
      </c>
      <c r="X2" s="5">
        <v>4</v>
      </c>
      <c r="Y2" s="5">
        <v>5</v>
      </c>
      <c r="Z2" s="5">
        <v>6</v>
      </c>
      <c r="AA2" s="5">
        <v>7</v>
      </c>
      <c r="AB2" s="5">
        <v>8</v>
      </c>
      <c r="AC2" s="5">
        <v>9</v>
      </c>
      <c r="AD2" s="5">
        <v>10</v>
      </c>
      <c r="AE2" s="7">
        <v>1</v>
      </c>
      <c r="AF2" s="7">
        <v>2</v>
      </c>
      <c r="AG2" s="7">
        <v>3</v>
      </c>
      <c r="AH2" s="7">
        <v>4</v>
      </c>
      <c r="AI2" s="7">
        <v>5</v>
      </c>
      <c r="AJ2" s="7">
        <v>6</v>
      </c>
      <c r="AK2" s="7">
        <v>7</v>
      </c>
      <c r="AL2" s="7">
        <v>8</v>
      </c>
      <c r="AM2" s="7">
        <v>9</v>
      </c>
      <c r="AN2" s="7">
        <v>10</v>
      </c>
      <c r="AO2" s="5">
        <v>1</v>
      </c>
      <c r="AP2" s="5">
        <v>2</v>
      </c>
      <c r="AQ2" s="5">
        <v>3</v>
      </c>
      <c r="AR2" s="5">
        <v>4</v>
      </c>
      <c r="AS2" s="5">
        <v>5</v>
      </c>
      <c r="AT2" s="5">
        <v>6</v>
      </c>
      <c r="AU2" s="5">
        <v>7</v>
      </c>
      <c r="AV2" s="5">
        <v>8</v>
      </c>
      <c r="AW2" s="5">
        <v>9</v>
      </c>
      <c r="AX2" s="5">
        <v>10</v>
      </c>
      <c r="AY2" s="7">
        <v>1</v>
      </c>
      <c r="AZ2" s="7">
        <v>2</v>
      </c>
      <c r="BA2" s="7">
        <v>3</v>
      </c>
      <c r="BB2" s="7">
        <v>4</v>
      </c>
      <c r="BC2" s="7">
        <v>5</v>
      </c>
      <c r="BD2" s="7">
        <v>6</v>
      </c>
      <c r="BE2" s="7">
        <v>7</v>
      </c>
      <c r="BF2" s="7">
        <v>8</v>
      </c>
      <c r="BG2" s="7">
        <v>9</v>
      </c>
      <c r="BH2" s="7">
        <v>10</v>
      </c>
    </row>
    <row r="3" spans="1:60">
      <c r="A3" s="6">
        <v>48</v>
      </c>
      <c r="B3" s="6">
        <v>40</v>
      </c>
      <c r="C3" s="6">
        <v>48</v>
      </c>
      <c r="D3" s="6">
        <v>48</v>
      </c>
      <c r="E3" s="6">
        <v>32</v>
      </c>
      <c r="F3" s="6">
        <v>32</v>
      </c>
      <c r="G3" s="6">
        <v>32</v>
      </c>
      <c r="H3" s="6">
        <v>32</v>
      </c>
      <c r="M3" s="8">
        <v>1</v>
      </c>
      <c r="N3" s="8">
        <v>1</v>
      </c>
      <c r="Q3" s="8">
        <v>1</v>
      </c>
      <c r="U3" s="6">
        <v>1</v>
      </c>
      <c r="V3" s="6">
        <v>1</v>
      </c>
      <c r="W3" s="6">
        <v>1</v>
      </c>
      <c r="X3" s="6">
        <v>1</v>
      </c>
      <c r="Y3" s="6">
        <v>1</v>
      </c>
      <c r="Z3" s="6">
        <v>1</v>
      </c>
      <c r="AA3" s="6">
        <v>1</v>
      </c>
      <c r="AB3" s="6">
        <v>1</v>
      </c>
      <c r="AE3" s="8">
        <v>1</v>
      </c>
      <c r="AF3" s="8">
        <v>1</v>
      </c>
      <c r="AG3" s="8">
        <v>1</v>
      </c>
      <c r="AH3" s="8">
        <v>1</v>
      </c>
      <c r="AI3" s="8">
        <v>1</v>
      </c>
      <c r="AJ3" s="8">
        <v>1</v>
      </c>
      <c r="AK3" s="8">
        <v>1</v>
      </c>
      <c r="AR3" s="6">
        <v>1</v>
      </c>
      <c r="AS3" s="6">
        <v>1</v>
      </c>
      <c r="AT3" s="6">
        <v>1</v>
      </c>
      <c r="AU3" s="6">
        <v>1</v>
      </c>
    </row>
    <row r="4" spans="1:60">
      <c r="A4">
        <v>48</v>
      </c>
      <c r="B4">
        <v>48</v>
      </c>
      <c r="C4">
        <v>32</v>
      </c>
      <c r="D4">
        <v>64</v>
      </c>
      <c r="E4">
        <v>48</v>
      </c>
      <c r="F4">
        <v>40</v>
      </c>
      <c r="G4">
        <v>32</v>
      </c>
      <c r="H4">
        <v>40</v>
      </c>
      <c r="M4"/>
      <c r="N4"/>
      <c r="Q4"/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/>
      <c r="AR4"/>
      <c r="AS4">
        <v>1</v>
      </c>
      <c r="AT4">
        <v>1</v>
      </c>
      <c r="AU4">
        <v>1</v>
      </c>
    </row>
    <row r="5" spans="1:60">
      <c r="A5">
        <v>48</v>
      </c>
      <c r="B5">
        <v>64</v>
      </c>
      <c r="C5">
        <v>48</v>
      </c>
      <c r="D5">
        <v>32</v>
      </c>
      <c r="E5">
        <v>64</v>
      </c>
      <c r="F5">
        <v>64</v>
      </c>
      <c r="G5">
        <v>80</v>
      </c>
      <c r="H5">
        <v>48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S5"/>
      <c r="AT5"/>
      <c r="AU5"/>
    </row>
    <row r="6" spans="1:60">
      <c r="A6">
        <v>80</v>
      </c>
      <c r="B6">
        <v>80</v>
      </c>
      <c r="C6">
        <v>32</v>
      </c>
      <c r="D6">
        <v>64</v>
      </c>
      <c r="E6">
        <v>40</v>
      </c>
      <c r="F6">
        <v>64</v>
      </c>
      <c r="G6">
        <v>48</v>
      </c>
      <c r="H6"/>
      <c r="U6"/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E6"/>
      <c r="AF6"/>
      <c r="AG6"/>
      <c r="AH6"/>
      <c r="AI6"/>
      <c r="AJ6"/>
    </row>
    <row r="7" spans="1:60">
      <c r="A7">
        <v>64</v>
      </c>
      <c r="B7">
        <v>48</v>
      </c>
      <c r="C7">
        <v>40</v>
      </c>
      <c r="D7">
        <v>96</v>
      </c>
      <c r="E7">
        <v>64</v>
      </c>
      <c r="F7">
        <v>64</v>
      </c>
      <c r="G7">
        <v>48</v>
      </c>
      <c r="V7"/>
      <c r="W7">
        <v>1</v>
      </c>
      <c r="X7"/>
      <c r="Y7"/>
      <c r="Z7"/>
      <c r="AA7">
        <v>1</v>
      </c>
      <c r="AB7">
        <v>1</v>
      </c>
    </row>
    <row r="8" spans="1:60">
      <c r="A8">
        <v>48</v>
      </c>
      <c r="B8">
        <v>32</v>
      </c>
      <c r="C8">
        <v>48</v>
      </c>
      <c r="D8">
        <v>40</v>
      </c>
      <c r="E8">
        <v>48</v>
      </c>
      <c r="F8">
        <v>56</v>
      </c>
      <c r="G8">
        <v>48</v>
      </c>
      <c r="W8"/>
      <c r="AA8">
        <v>1</v>
      </c>
      <c r="AB8"/>
    </row>
    <row r="9" spans="1:60">
      <c r="A9">
        <v>32</v>
      </c>
      <c r="B9">
        <v>48</v>
      </c>
      <c r="C9">
        <v>48</v>
      </c>
      <c r="D9">
        <v>48</v>
      </c>
      <c r="E9">
        <v>48</v>
      </c>
      <c r="F9">
        <v>48</v>
      </c>
      <c r="G9">
        <v>48</v>
      </c>
      <c r="AA9"/>
    </row>
    <row r="10" spans="1:60">
      <c r="A10"/>
      <c r="B10">
        <v>32</v>
      </c>
      <c r="C10">
        <v>32</v>
      </c>
      <c r="D10"/>
      <c r="E10"/>
      <c r="F10"/>
      <c r="G10"/>
    </row>
    <row r="11" spans="1:60">
      <c r="B11"/>
      <c r="C11"/>
    </row>
  </sheetData>
  <mergeCells count="6">
    <mergeCell ref="AO1:AX1"/>
    <mergeCell ref="AY1:BH1"/>
    <mergeCell ref="A1:J1"/>
    <mergeCell ref="K1:T1"/>
    <mergeCell ref="U1:AD1"/>
    <mergeCell ref="AE1:AN1"/>
  </mergeCells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1"/>
  <dimension ref="A1:A5"/>
  <sheetViews>
    <sheetView workbookViewId="0">
      <selection activeCell="E1" sqref="E1"/>
    </sheetView>
  </sheetViews>
  <sheetFormatPr defaultRowHeight="12.75"/>
  <sheetData>
    <row r="1" spans="1:1">
      <c r="A1">
        <v>26</v>
      </c>
    </row>
    <row r="2" spans="1:1">
      <c r="A2">
        <v>34</v>
      </c>
    </row>
    <row r="3" spans="1:1">
      <c r="A3">
        <v>49</v>
      </c>
    </row>
    <row r="4" spans="1:1">
      <c r="A4">
        <v>74</v>
      </c>
    </row>
    <row r="5" spans="1:1">
      <c r="A5">
        <v>78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Титульний аркуш</vt:lpstr>
      <vt:lpstr> Семестровий варіант</vt:lpstr>
      <vt:lpstr>Тетраместровий варіант</vt:lpstr>
      <vt:lpstr>Вибірковий блок</vt:lpstr>
      <vt:lpstr>Правила</vt:lpstr>
      <vt:lpstr>Лист погодження</vt:lpstr>
      <vt:lpstr>Довідник</vt:lpstr>
      <vt:lpstr>Данные</vt:lpstr>
      <vt:lpstr>Разделы</vt:lpstr>
      <vt:lpstr>' Семестровий варіант'!Заголовки_для_печати</vt:lpstr>
      <vt:lpstr>'Тетраместровий варіант'!Заголовки_для_печати</vt:lpstr>
      <vt:lpstr>' Семестровий варіант'!Область_печати</vt:lpstr>
      <vt:lpstr>'Тетраместровий варіант'!Область_печати</vt:lpstr>
      <vt:lpstr>'Титульний аркуш'!Область_печати</vt:lpstr>
      <vt:lpstr>Т_РВО</vt:lpstr>
      <vt:lpstr>Т_ФН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Разумов</dc:creator>
  <cp:lastModifiedBy>User2023</cp:lastModifiedBy>
  <cp:lastPrinted>2024-07-05T06:49:39Z</cp:lastPrinted>
  <dcterms:created xsi:type="dcterms:W3CDTF">1999-02-26T10:19:35Z</dcterms:created>
  <dcterms:modified xsi:type="dcterms:W3CDTF">2024-10-15T20:16:00Z</dcterms:modified>
</cp:coreProperties>
</file>