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вантаження\Навантаження 2025-2026\ВЗД\"/>
    </mc:Choice>
  </mc:AlternateContent>
  <bookViews>
    <workbookView xWindow="0" yWindow="0" windowWidth="20490" windowHeight="7755"/>
  </bookViews>
  <sheets>
    <sheet name="ІІІ курс" sheetId="2" r:id="rId1"/>
    <sheet name="ВЗД факультету" sheetId="3" r:id="rId2"/>
  </sheets>
  <definedNames>
    <definedName name="_xlnm._FilterDatabase" localSheetId="0" hidden="1">'ІІІ курс'!$H$399:$J$497</definedName>
  </definedNames>
  <calcPr calcId="152511"/>
</workbook>
</file>

<file path=xl/calcChain.xml><?xml version="1.0" encoding="utf-8"?>
<calcChain xmlns="http://schemas.openxmlformats.org/spreadsheetml/2006/main">
  <c r="K69" i="3" l="1"/>
  <c r="K71" i="3"/>
  <c r="K394" i="2"/>
  <c r="K55" i="3"/>
  <c r="K53" i="3"/>
  <c r="K357" i="2"/>
  <c r="K37" i="3" l="1"/>
  <c r="K24" i="3"/>
  <c r="K23" i="3"/>
  <c r="K22" i="3"/>
  <c r="K25" i="3"/>
  <c r="K5" i="3"/>
  <c r="K6" i="3"/>
  <c r="K19" i="2"/>
  <c r="K18" i="2"/>
  <c r="K21" i="2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20" i="2"/>
  <c r="K34" i="2"/>
  <c r="K33" i="2"/>
  <c r="K36" i="2"/>
  <c r="K37" i="2" s="1"/>
  <c r="K38" i="2" s="1"/>
  <c r="K35" i="2"/>
  <c r="K39" i="2"/>
  <c r="K40" i="2" s="1"/>
  <c r="K41" i="2" s="1"/>
  <c r="K262" i="2"/>
  <c r="K263" i="2" s="1"/>
  <c r="K264" i="2" s="1"/>
  <c r="K265" i="2" s="1"/>
  <c r="K234" i="2"/>
  <c r="K235" i="2" s="1"/>
  <c r="K236" i="2" s="1"/>
  <c r="K237" i="2" s="1"/>
  <c r="K238" i="2" s="1"/>
  <c r="K239" i="2" s="1"/>
  <c r="K209" i="2"/>
  <c r="K210" i="2" s="1"/>
  <c r="K211" i="2" s="1"/>
  <c r="K212" i="2" s="1"/>
  <c r="K213" i="2" s="1"/>
  <c r="K214" i="2" s="1"/>
  <c r="K215" i="2" s="1"/>
  <c r="K216" i="2" s="1"/>
  <c r="K217" i="2" s="1"/>
  <c r="K218" i="2" s="1"/>
  <c r="K219" i="2" s="1"/>
  <c r="K220" i="2" s="1"/>
  <c r="K221" i="2" s="1"/>
  <c r="K222" i="2" s="1"/>
  <c r="K223" i="2" s="1"/>
  <c r="K224" i="2" s="1"/>
  <c r="K225" i="2" s="1"/>
  <c r="K226" i="2" s="1"/>
  <c r="K227" i="2" s="1"/>
  <c r="K228" i="2" s="1"/>
  <c r="K229" i="2" s="1"/>
  <c r="K230" i="2" s="1"/>
  <c r="K231" i="2" s="1"/>
  <c r="K232" i="2" s="1"/>
  <c r="K233" i="2" s="1"/>
  <c r="K205" i="2"/>
  <c r="K202" i="2"/>
  <c r="K203" i="2" s="1"/>
  <c r="K204" i="2" s="1"/>
  <c r="K191" i="2"/>
  <c r="K192" i="2" s="1"/>
  <c r="K193" i="2" s="1"/>
  <c r="K194" i="2" s="1"/>
  <c r="K195" i="2" s="1"/>
  <c r="K196" i="2" s="1"/>
  <c r="K197" i="2" s="1"/>
  <c r="K198" i="2" s="1"/>
  <c r="K186" i="2"/>
  <c r="K187" i="2" s="1"/>
  <c r="K188" i="2" s="1"/>
  <c r="K189" i="2" s="1"/>
  <c r="K190" i="2" s="1"/>
  <c r="K175" i="2"/>
  <c r="K176" i="2" s="1"/>
  <c r="K177" i="2" s="1"/>
  <c r="K178" i="2" s="1"/>
  <c r="K179" i="2" s="1"/>
  <c r="K180" i="2" s="1"/>
  <c r="K181" i="2" s="1"/>
  <c r="K182" i="2" s="1"/>
  <c r="K183" i="2" s="1"/>
  <c r="K184" i="2" s="1"/>
  <c r="K185" i="2" s="1"/>
  <c r="K319" i="2"/>
  <c r="K320" i="2" s="1"/>
  <c r="K484" i="2"/>
  <c r="K463" i="2"/>
  <c r="K464" i="2" s="1"/>
  <c r="K465" i="2" s="1"/>
  <c r="K466" i="2" s="1"/>
  <c r="K467" i="2" s="1"/>
  <c r="K468" i="2" s="1"/>
  <c r="K469" i="2" s="1"/>
  <c r="K470" i="2" s="1"/>
  <c r="K471" i="2" s="1"/>
  <c r="K472" i="2" s="1"/>
  <c r="K473" i="2" s="1"/>
  <c r="K474" i="2" s="1"/>
  <c r="K475" i="2" s="1"/>
  <c r="K476" i="2" s="1"/>
  <c r="K477" i="2" s="1"/>
  <c r="K478" i="2" s="1"/>
  <c r="K479" i="2" s="1"/>
  <c r="K480" i="2" s="1"/>
  <c r="K481" i="2" s="1"/>
  <c r="K482" i="2" s="1"/>
  <c r="K451" i="2"/>
  <c r="K452" i="2" s="1"/>
  <c r="K453" i="2" s="1"/>
  <c r="K454" i="2" s="1"/>
  <c r="K455" i="2" s="1"/>
  <c r="K456" i="2" s="1"/>
  <c r="K457" i="2" s="1"/>
  <c r="K458" i="2" s="1"/>
  <c r="K459" i="2" s="1"/>
  <c r="K460" i="2" s="1"/>
  <c r="K461" i="2" s="1"/>
  <c r="K462" i="2" s="1"/>
  <c r="K435" i="2"/>
  <c r="K436" i="2" s="1"/>
  <c r="K437" i="2" s="1"/>
  <c r="K438" i="2" s="1"/>
  <c r="K439" i="2" s="1"/>
  <c r="K440" i="2" s="1"/>
  <c r="K441" i="2" s="1"/>
  <c r="K426" i="2"/>
  <c r="K427" i="2" s="1"/>
  <c r="K428" i="2" s="1"/>
  <c r="K429" i="2" s="1"/>
  <c r="K430" i="2" s="1"/>
  <c r="K431" i="2" s="1"/>
  <c r="K432" i="2" s="1"/>
  <c r="K433" i="2" s="1"/>
  <c r="K434" i="2" s="1"/>
  <c r="K411" i="2"/>
  <c r="K412" i="2" s="1"/>
  <c r="K413" i="2" s="1"/>
  <c r="K414" i="2" s="1"/>
  <c r="K415" i="2" s="1"/>
  <c r="K416" i="2" s="1"/>
  <c r="K417" i="2" s="1"/>
  <c r="K418" i="2" s="1"/>
  <c r="K419" i="2" s="1"/>
  <c r="K420" i="2" s="1"/>
  <c r="K421" i="2" s="1"/>
  <c r="K422" i="2" s="1"/>
  <c r="K423" i="2" s="1"/>
  <c r="K424" i="2" s="1"/>
  <c r="K425" i="2" s="1"/>
  <c r="K401" i="2"/>
  <c r="K402" i="2" s="1"/>
  <c r="K403" i="2" s="1"/>
  <c r="K404" i="2" s="1"/>
  <c r="K405" i="2" s="1"/>
  <c r="K406" i="2" s="1"/>
  <c r="K407" i="2" s="1"/>
  <c r="K408" i="2" s="1"/>
  <c r="K409" i="2" s="1"/>
  <c r="K485" i="2" l="1"/>
  <c r="K486" i="2" s="1"/>
  <c r="K487" i="2" s="1"/>
  <c r="K488" i="2" s="1"/>
  <c r="K489" i="2" s="1"/>
  <c r="K490" i="2" s="1"/>
  <c r="K491" i="2" s="1"/>
  <c r="K492" i="2" s="1"/>
  <c r="K493" i="2" s="1"/>
  <c r="K494" i="2" s="1"/>
  <c r="K495" i="2" s="1"/>
  <c r="K496" i="2" s="1"/>
  <c r="K497" i="2" s="1"/>
  <c r="K442" i="2"/>
  <c r="K443" i="2" s="1"/>
  <c r="K444" i="2" s="1"/>
  <c r="K445" i="2" s="1"/>
  <c r="K446" i="2" s="1"/>
  <c r="K447" i="2" s="1"/>
  <c r="K448" i="2" s="1"/>
  <c r="K449" i="2" s="1"/>
  <c r="K450" i="2" s="1"/>
  <c r="K266" i="2"/>
  <c r="K267" i="2" s="1"/>
  <c r="K268" i="2" s="1"/>
  <c r="K269" i="2" s="1"/>
  <c r="K240" i="2"/>
  <c r="K241" i="2" s="1"/>
  <c r="K242" i="2" s="1"/>
  <c r="K243" i="2" s="1"/>
  <c r="K244" i="2" s="1"/>
  <c r="K245" i="2" s="1"/>
  <c r="K246" i="2" s="1"/>
  <c r="K247" i="2" s="1"/>
  <c r="K248" i="2" s="1"/>
  <c r="K249" i="2" s="1"/>
  <c r="K250" i="2" s="1"/>
  <c r="K251" i="2" s="1"/>
  <c r="K252" i="2" s="1"/>
  <c r="K253" i="2" s="1"/>
  <c r="K254" i="2" s="1"/>
  <c r="K255" i="2" s="1"/>
  <c r="K256" i="2" s="1"/>
  <c r="K257" i="2" s="1"/>
  <c r="K258" i="2" s="1"/>
  <c r="K259" i="2" s="1"/>
  <c r="K260" i="2" s="1"/>
  <c r="K261" i="2" s="1"/>
  <c r="K199" i="2"/>
  <c r="K200" i="2" s="1"/>
  <c r="K201" i="2" s="1"/>
  <c r="K42" i="2"/>
  <c r="K43" i="2" s="1"/>
  <c r="K44" i="2" s="1"/>
  <c r="K45" i="2" s="1"/>
  <c r="K46" i="2" s="1"/>
  <c r="K206" i="2"/>
  <c r="K207" i="2" s="1"/>
  <c r="K208" i="2" s="1"/>
  <c r="K410" i="2"/>
  <c r="K93" i="3"/>
  <c r="K92" i="3"/>
  <c r="C92" i="3"/>
  <c r="K91" i="3"/>
  <c r="C91" i="3"/>
  <c r="K90" i="3"/>
  <c r="C90" i="3"/>
  <c r="K89" i="3"/>
  <c r="C89" i="3"/>
  <c r="K88" i="3"/>
  <c r="C88" i="3"/>
  <c r="K87" i="3"/>
  <c r="C87" i="3"/>
  <c r="K86" i="3"/>
  <c r="C86" i="3"/>
  <c r="K85" i="3"/>
  <c r="C85" i="3"/>
  <c r="B85" i="3"/>
  <c r="B86" i="3" s="1"/>
  <c r="B87" i="3" s="1"/>
  <c r="B88" i="3" s="1"/>
  <c r="B89" i="3" s="1"/>
  <c r="B90" i="3" s="1"/>
  <c r="B91" i="3" s="1"/>
  <c r="B92" i="3" s="1"/>
  <c r="K77" i="3"/>
  <c r="K76" i="3"/>
  <c r="C76" i="3"/>
  <c r="K75" i="3"/>
  <c r="C75" i="3"/>
  <c r="K74" i="3"/>
  <c r="C74" i="3"/>
  <c r="K73" i="3"/>
  <c r="C73" i="3"/>
  <c r="K72" i="3"/>
  <c r="C72" i="3"/>
  <c r="C71" i="3"/>
  <c r="K70" i="3"/>
  <c r="C70" i="3"/>
  <c r="C69" i="3"/>
  <c r="B69" i="3"/>
  <c r="B70" i="3" s="1"/>
  <c r="B71" i="3" s="1"/>
  <c r="B72" i="3" s="1"/>
  <c r="B73" i="3" s="1"/>
  <c r="B74" i="3" s="1"/>
  <c r="B75" i="3" s="1"/>
  <c r="B76" i="3" s="1"/>
  <c r="K61" i="3"/>
  <c r="K60" i="3"/>
  <c r="C60" i="3"/>
  <c r="K59" i="3"/>
  <c r="C59" i="3"/>
  <c r="K58" i="3"/>
  <c r="C58" i="3"/>
  <c r="K57" i="3"/>
  <c r="C57" i="3"/>
  <c r="K56" i="3"/>
  <c r="C56" i="3"/>
  <c r="C55" i="3"/>
  <c r="K54" i="3"/>
  <c r="C54" i="3"/>
  <c r="C53" i="3"/>
  <c r="B53" i="3"/>
  <c r="B54" i="3" s="1"/>
  <c r="B55" i="3" s="1"/>
  <c r="B56" i="3" s="1"/>
  <c r="B57" i="3" s="1"/>
  <c r="B58" i="3" s="1"/>
  <c r="B59" i="3" s="1"/>
  <c r="B60" i="3" s="1"/>
  <c r="K45" i="3"/>
  <c r="K44" i="3"/>
  <c r="C44" i="3"/>
  <c r="K43" i="3"/>
  <c r="C43" i="3"/>
  <c r="K42" i="3"/>
  <c r="C42" i="3"/>
  <c r="K41" i="3"/>
  <c r="C41" i="3"/>
  <c r="K40" i="3"/>
  <c r="C40" i="3"/>
  <c r="K39" i="3"/>
  <c r="C39" i="3"/>
  <c r="K38" i="3"/>
  <c r="C38" i="3"/>
  <c r="C37" i="3"/>
  <c r="B37" i="3"/>
  <c r="B38" i="3" s="1"/>
  <c r="B39" i="3" s="1"/>
  <c r="B40" i="3" s="1"/>
  <c r="B41" i="3" s="1"/>
  <c r="B42" i="3" s="1"/>
  <c r="B43" i="3" s="1"/>
  <c r="B44" i="3" s="1"/>
  <c r="K29" i="3"/>
  <c r="K28" i="3"/>
  <c r="C28" i="3"/>
  <c r="K27" i="3"/>
  <c r="C27" i="3"/>
  <c r="K26" i="3"/>
  <c r="C26" i="3"/>
  <c r="C25" i="3"/>
  <c r="C23" i="3"/>
  <c r="C22" i="3"/>
  <c r="C24" i="3"/>
  <c r="K21" i="3"/>
  <c r="C21" i="3"/>
  <c r="B21" i="3"/>
  <c r="B22" i="3" s="1"/>
  <c r="B23" i="3" s="1"/>
  <c r="B24" i="3" s="1"/>
  <c r="B25" i="3" s="1"/>
  <c r="B26" i="3" s="1"/>
  <c r="B27" i="3" s="1"/>
  <c r="B28" i="3" s="1"/>
  <c r="K13" i="3"/>
  <c r="K12" i="3"/>
  <c r="C12" i="3"/>
  <c r="K11" i="3"/>
  <c r="C11" i="3"/>
  <c r="K10" i="3"/>
  <c r="C10" i="3"/>
  <c r="K9" i="3"/>
  <c r="C9" i="3"/>
  <c r="K8" i="3"/>
  <c r="C8" i="3"/>
  <c r="K7" i="3"/>
  <c r="K14" i="3" s="1"/>
  <c r="C7" i="3"/>
  <c r="C6" i="3"/>
  <c r="C5" i="3"/>
  <c r="B5" i="3"/>
  <c r="B6" i="3" s="1"/>
  <c r="B7" i="3" s="1"/>
  <c r="B8" i="3" s="1"/>
  <c r="B9" i="3" s="1"/>
  <c r="B10" i="3" s="1"/>
  <c r="B11" i="3" s="1"/>
  <c r="B12" i="3" s="1"/>
  <c r="K78" i="3" l="1"/>
  <c r="K46" i="3"/>
  <c r="K30" i="3"/>
  <c r="K62" i="3"/>
  <c r="K94" i="3"/>
  <c r="K584" i="2"/>
  <c r="K585" i="2" s="1"/>
  <c r="B5" i="2" l="1"/>
  <c r="B6" i="2" s="1"/>
  <c r="B7" i="2" s="1"/>
  <c r="B8" i="2" s="1"/>
  <c r="B9" i="2" s="1"/>
  <c r="B10" i="2" s="1"/>
  <c r="B11" i="2" s="1"/>
  <c r="B12" i="2" s="1"/>
  <c r="K321" i="2" l="1"/>
  <c r="K580" i="2"/>
  <c r="K581" i="2" s="1"/>
  <c r="K582" i="2" s="1"/>
  <c r="K583" i="2" s="1"/>
  <c r="K575" i="2"/>
  <c r="K576" i="2" s="1"/>
  <c r="K577" i="2" s="1"/>
  <c r="K578" i="2" s="1"/>
  <c r="K579" i="2" s="1"/>
  <c r="K543" i="2"/>
  <c r="K544" i="2" s="1"/>
  <c r="K510" i="2"/>
  <c r="K322" i="2" l="1"/>
  <c r="K323" i="2" s="1"/>
  <c r="K324" i="2" s="1"/>
  <c r="K561" i="2"/>
  <c r="K562" i="2" s="1"/>
  <c r="K563" i="2" s="1"/>
  <c r="K564" i="2" s="1"/>
  <c r="K565" i="2" s="1"/>
  <c r="K545" i="2"/>
  <c r="K546" i="2" s="1"/>
  <c r="K547" i="2" s="1"/>
  <c r="K548" i="2" s="1"/>
  <c r="K549" i="2" s="1"/>
  <c r="K550" i="2" s="1"/>
  <c r="K551" i="2" s="1"/>
  <c r="K552" i="2" s="1"/>
  <c r="K553" i="2" s="1"/>
  <c r="K554" i="2" s="1"/>
  <c r="K555" i="2" s="1"/>
  <c r="K556" i="2" s="1"/>
  <c r="K557" i="2" s="1"/>
  <c r="K558" i="2" s="1"/>
  <c r="K559" i="2" s="1"/>
  <c r="K560" i="2" s="1"/>
  <c r="K535" i="2"/>
  <c r="K536" i="2" s="1"/>
  <c r="K511" i="2"/>
  <c r="K512" i="2" s="1"/>
  <c r="K513" i="2" s="1"/>
  <c r="K514" i="2" s="1"/>
  <c r="K515" i="2" s="1"/>
  <c r="K516" i="2" s="1"/>
  <c r="K517" i="2" s="1"/>
  <c r="K518" i="2" s="1"/>
  <c r="K519" i="2" s="1"/>
  <c r="K520" i="2" s="1"/>
  <c r="K521" i="2" s="1"/>
  <c r="K522" i="2" s="1"/>
  <c r="K523" i="2" s="1"/>
  <c r="K524" i="2" s="1"/>
  <c r="K525" i="2" s="1"/>
  <c r="K526" i="2" s="1"/>
  <c r="K527" i="2" s="1"/>
  <c r="K528" i="2" s="1"/>
  <c r="K529" i="2" s="1"/>
  <c r="K530" i="2" s="1"/>
  <c r="K531" i="2" s="1"/>
  <c r="K532" i="2" s="1"/>
  <c r="K533" i="2" s="1"/>
  <c r="K534" i="2" s="1"/>
  <c r="K503" i="2"/>
  <c r="K504" i="2" s="1"/>
  <c r="K505" i="2" s="1"/>
  <c r="K506" i="2" s="1"/>
  <c r="K507" i="2" s="1"/>
  <c r="K508" i="2" s="1"/>
  <c r="K509" i="2" s="1"/>
  <c r="K566" i="2" l="1"/>
  <c r="K567" i="2" s="1"/>
  <c r="K568" i="2" s="1"/>
  <c r="K569" i="2" s="1"/>
  <c r="K570" i="2" s="1"/>
  <c r="K571" i="2" s="1"/>
  <c r="K572" i="2" s="1"/>
  <c r="K573" i="2" s="1"/>
  <c r="K574" i="2" s="1"/>
  <c r="K537" i="2"/>
  <c r="K538" i="2" s="1"/>
  <c r="K539" i="2" s="1"/>
  <c r="K540" i="2" s="1"/>
  <c r="K541" i="2" s="1"/>
  <c r="K542" i="2" s="1"/>
  <c r="K385" i="2"/>
  <c r="K395" i="2"/>
  <c r="K391" i="2"/>
  <c r="K392" i="2" s="1"/>
  <c r="K393" i="2" s="1"/>
  <c r="K388" i="2"/>
  <c r="K389" i="2" s="1"/>
  <c r="K390" i="2" s="1"/>
  <c r="K325" i="2"/>
  <c r="K326" i="2" s="1"/>
  <c r="K327" i="2" s="1"/>
  <c r="K328" i="2" s="1"/>
  <c r="K329" i="2" s="1"/>
  <c r="K330" i="2" s="1"/>
  <c r="K331" i="2" s="1"/>
  <c r="K302" i="2"/>
  <c r="K303" i="2" s="1"/>
  <c r="K304" i="2" s="1"/>
  <c r="K305" i="2" s="1"/>
  <c r="K306" i="2" s="1"/>
  <c r="K307" i="2" s="1"/>
  <c r="K275" i="2"/>
  <c r="K276" i="2" s="1"/>
  <c r="K277" i="2" s="1"/>
  <c r="K278" i="2" s="1"/>
  <c r="K279" i="2" s="1"/>
  <c r="K280" i="2" s="1"/>
  <c r="K281" i="2" s="1"/>
  <c r="K282" i="2" s="1"/>
  <c r="K283" i="2" s="1"/>
  <c r="K284" i="2" s="1"/>
  <c r="K285" i="2" s="1"/>
  <c r="K286" i="2" s="1"/>
  <c r="K287" i="2" s="1"/>
  <c r="K288" i="2" s="1"/>
  <c r="K289" i="2" s="1"/>
  <c r="K290" i="2" s="1"/>
  <c r="K291" i="2" s="1"/>
  <c r="K292" i="2" s="1"/>
  <c r="K293" i="2" s="1"/>
  <c r="K294" i="2" s="1"/>
  <c r="K295" i="2" s="1"/>
  <c r="K296" i="2" s="1"/>
  <c r="K297" i="2" s="1"/>
  <c r="K298" i="2" s="1"/>
  <c r="K299" i="2" s="1"/>
  <c r="K300" i="2" s="1"/>
  <c r="K301" i="2" s="1"/>
  <c r="B275" i="2"/>
  <c r="B276" i="2" s="1"/>
  <c r="B277" i="2" s="1"/>
  <c r="B278" i="2" s="1"/>
  <c r="B279" i="2" s="1"/>
  <c r="B280" i="2" s="1"/>
  <c r="B281" i="2" s="1"/>
  <c r="K123" i="2"/>
  <c r="K124" i="2" s="1"/>
  <c r="K386" i="2" l="1"/>
  <c r="K387" i="2" s="1"/>
  <c r="K308" i="2"/>
  <c r="K309" i="2" s="1"/>
  <c r="K310" i="2" s="1"/>
  <c r="K311" i="2" s="1"/>
  <c r="K312" i="2" s="1"/>
  <c r="K313" i="2" s="1"/>
  <c r="K52" i="2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B52" i="2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K80" i="2"/>
  <c r="K81" i="2" s="1"/>
  <c r="B66" i="2" l="1"/>
  <c r="B67" i="2" s="1"/>
  <c r="K66" i="2"/>
  <c r="K67" i="2" s="1"/>
  <c r="K314" i="2"/>
  <c r="K315" i="2" s="1"/>
  <c r="K316" i="2" s="1"/>
  <c r="K317" i="2" s="1"/>
  <c r="K318" i="2" s="1"/>
  <c r="K332" i="2"/>
  <c r="K68" i="2" l="1"/>
  <c r="K69" i="2" s="1"/>
  <c r="B68" i="2"/>
  <c r="B69" i="2" s="1"/>
  <c r="K333" i="2"/>
  <c r="B70" i="2" l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K70" i="2"/>
  <c r="K71" i="2" s="1"/>
  <c r="K72" i="2" s="1"/>
  <c r="K73" i="2" s="1"/>
  <c r="K74" i="2" s="1"/>
  <c r="K75" i="2" s="1"/>
  <c r="K76" i="2" s="1"/>
  <c r="K77" i="2" s="1"/>
  <c r="K78" i="2" s="1"/>
  <c r="K79" i="2" s="1"/>
  <c r="K334" i="2"/>
  <c r="K335" i="2" s="1"/>
  <c r="K336" i="2" s="1"/>
  <c r="K337" i="2" s="1"/>
  <c r="K338" i="2" s="1"/>
  <c r="K162" i="2"/>
  <c r="K339" i="2" l="1"/>
  <c r="K340" i="2" s="1"/>
  <c r="K341" i="2" s="1"/>
  <c r="K342" i="2" s="1"/>
  <c r="K343" i="2" s="1"/>
  <c r="K344" i="2" s="1"/>
  <c r="K345" i="2" s="1"/>
  <c r="K346" i="2" s="1"/>
  <c r="K347" i="2" s="1"/>
  <c r="K348" i="2" s="1"/>
  <c r="K349" i="2" s="1"/>
  <c r="K350" i="2" s="1"/>
  <c r="K351" i="2" l="1"/>
  <c r="K352" i="2" l="1"/>
  <c r="K353" i="2" s="1"/>
  <c r="K354" i="2" s="1"/>
  <c r="K355" i="2" s="1"/>
  <c r="K356" i="2" s="1"/>
  <c r="K358" i="2" l="1"/>
  <c r="K359" i="2" s="1"/>
  <c r="K360" i="2" s="1"/>
  <c r="K361" i="2" s="1"/>
  <c r="K362" i="2" s="1"/>
  <c r="K363" i="2" s="1"/>
  <c r="K364" i="2" s="1"/>
  <c r="K365" i="2" s="1"/>
  <c r="B282" i="2" l="1"/>
  <c r="B283" i="2" s="1"/>
  <c r="B284" i="2" s="1"/>
  <c r="B285" i="2" l="1"/>
  <c r="B286" i="2" s="1"/>
  <c r="B287" i="2" s="1"/>
  <c r="B288" i="2" s="1"/>
  <c r="B289" i="2" s="1"/>
  <c r="K366" i="2"/>
  <c r="B290" i="2" l="1"/>
  <c r="B291" i="2" s="1"/>
  <c r="B292" i="2" s="1"/>
  <c r="B293" i="2" s="1"/>
  <c r="B294" i="2" s="1"/>
  <c r="K367" i="2"/>
  <c r="K368" i="2" s="1"/>
  <c r="K12" i="2"/>
  <c r="K5" i="2"/>
  <c r="B503" i="2"/>
  <c r="B504" i="2" s="1"/>
  <c r="B505" i="2" s="1"/>
  <c r="B506" i="2" s="1"/>
  <c r="B507" i="2" s="1"/>
  <c r="B508" i="2" s="1"/>
  <c r="B509" i="2" s="1"/>
  <c r="B401" i="2"/>
  <c r="B402" i="2" s="1"/>
  <c r="B403" i="2" s="1"/>
  <c r="B404" i="2" s="1"/>
  <c r="B405" i="2" s="1"/>
  <c r="B406" i="2" s="1"/>
  <c r="B407" i="2" s="1"/>
  <c r="K7" i="2"/>
  <c r="K6" i="2"/>
  <c r="B175" i="2"/>
  <c r="B176" i="2" s="1"/>
  <c r="K136" i="2"/>
  <c r="K137" i="2" s="1"/>
  <c r="K131" i="2"/>
  <c r="K132" i="2" s="1"/>
  <c r="K125" i="2"/>
  <c r="K126" i="2" s="1"/>
  <c r="K127" i="2" s="1"/>
  <c r="K128" i="2" s="1"/>
  <c r="K129" i="2" s="1"/>
  <c r="K130" i="2" s="1"/>
  <c r="K110" i="2"/>
  <c r="K111" i="2" s="1"/>
  <c r="K112" i="2" s="1"/>
  <c r="K113" i="2" s="1"/>
  <c r="K114" i="2" s="1"/>
  <c r="K115" i="2" s="1"/>
  <c r="K116" i="2" s="1"/>
  <c r="K117" i="2" s="1"/>
  <c r="K105" i="2"/>
  <c r="K106" i="2" s="1"/>
  <c r="K107" i="2" s="1"/>
  <c r="K108" i="2" s="1"/>
  <c r="K109" i="2" s="1"/>
  <c r="K87" i="2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85" i="2"/>
  <c r="K82" i="2"/>
  <c r="K83" i="2" s="1"/>
  <c r="K84" i="2" s="1"/>
  <c r="B18" i="2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K8" i="2"/>
  <c r="K133" i="2" l="1"/>
  <c r="K134" i="2" s="1"/>
  <c r="K135" i="2" s="1"/>
  <c r="B408" i="2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K100" i="2"/>
  <c r="K101" i="2" s="1"/>
  <c r="K102" i="2" s="1"/>
  <c r="K103" i="2" s="1"/>
  <c r="K104" i="2" s="1"/>
  <c r="B510" i="2"/>
  <c r="K369" i="2"/>
  <c r="K370" i="2" s="1"/>
  <c r="K371" i="2" s="1"/>
  <c r="K372" i="2" s="1"/>
  <c r="K373" i="2" s="1"/>
  <c r="B177" i="2"/>
  <c r="B178" i="2" s="1"/>
  <c r="B179" i="2" s="1"/>
  <c r="B180" i="2" s="1"/>
  <c r="B181" i="2" s="1"/>
  <c r="B182" i="2" s="1"/>
  <c r="B183" i="2" s="1"/>
  <c r="B184" i="2" s="1"/>
  <c r="B185" i="2" s="1"/>
  <c r="K118" i="2"/>
  <c r="K119" i="2" s="1"/>
  <c r="K120" i="2" s="1"/>
  <c r="K121" i="2" s="1"/>
  <c r="K122" i="2" s="1"/>
  <c r="K86" i="2"/>
  <c r="B82" i="2"/>
  <c r="B83" i="2" s="1"/>
  <c r="B84" i="2" s="1"/>
  <c r="B85" i="2" s="1"/>
  <c r="B86" i="2" s="1"/>
  <c r="B87" i="2" s="1"/>
  <c r="K138" i="2"/>
  <c r="K139" i="2" s="1"/>
  <c r="K140" i="2" s="1"/>
  <c r="K141" i="2" s="1"/>
  <c r="K142" i="2" s="1"/>
  <c r="K143" i="2" s="1"/>
  <c r="K144" i="2" s="1"/>
  <c r="K145" i="2" s="1"/>
  <c r="K146" i="2" s="1"/>
  <c r="K147" i="2" s="1"/>
  <c r="B33" i="2"/>
  <c r="K11" i="2"/>
  <c r="K10" i="2"/>
  <c r="K9" i="2"/>
  <c r="B434" i="2" l="1"/>
  <c r="B435" i="2" s="1"/>
  <c r="B436" i="2" s="1"/>
  <c r="B437" i="2" s="1"/>
  <c r="B438" i="2" s="1"/>
  <c r="B439" i="2" s="1"/>
  <c r="B440" i="2" s="1"/>
  <c r="B441" i="2" s="1"/>
  <c r="K13" i="2"/>
  <c r="B511" i="2"/>
  <c r="B512" i="2" s="1"/>
  <c r="B513" i="2" s="1"/>
  <c r="B514" i="2" s="1"/>
  <c r="K374" i="2"/>
  <c r="K375" i="2" s="1"/>
  <c r="K376" i="2" s="1"/>
  <c r="K377" i="2" s="1"/>
  <c r="K378" i="2" s="1"/>
  <c r="K379" i="2" s="1"/>
  <c r="K380" i="2" s="1"/>
  <c r="K381" i="2" s="1"/>
  <c r="K382" i="2" s="1"/>
  <c r="B186" i="2"/>
  <c r="B187" i="2" s="1"/>
  <c r="B188" i="2" s="1"/>
  <c r="B189" i="2" s="1"/>
  <c r="B190" i="2" s="1"/>
  <c r="B34" i="2"/>
  <c r="B35" i="2" s="1"/>
  <c r="K148" i="2"/>
  <c r="K149" i="2" s="1"/>
  <c r="K150" i="2" s="1"/>
  <c r="K151" i="2" s="1"/>
  <c r="K152" i="2" s="1"/>
  <c r="K153" i="2" s="1"/>
  <c r="K154" i="2" s="1"/>
  <c r="K155" i="2" s="1"/>
  <c r="B88" i="2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442" i="2" l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100" i="2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515" i="2"/>
  <c r="B516" i="2" s="1"/>
  <c r="B517" i="2" s="1"/>
  <c r="B518" i="2" s="1"/>
  <c r="B519" i="2" s="1"/>
  <c r="B520" i="2" s="1"/>
  <c r="B521" i="2" s="1"/>
  <c r="B522" i="2" s="1"/>
  <c r="K383" i="2"/>
  <c r="K384" i="2" s="1"/>
  <c r="B191" i="2"/>
  <c r="B192" i="2" s="1"/>
  <c r="B36" i="2"/>
  <c r="B37" i="2" s="1"/>
  <c r="B38" i="2" s="1"/>
  <c r="B39" i="2" s="1"/>
  <c r="B40" i="2" s="1"/>
  <c r="K156" i="2"/>
  <c r="K157" i="2" s="1"/>
  <c r="K158" i="2" s="1"/>
  <c r="K159" i="2" s="1"/>
  <c r="B41" i="2" l="1"/>
  <c r="B42" i="2" s="1"/>
  <c r="B43" i="2" s="1"/>
  <c r="B44" i="2" s="1"/>
  <c r="B45" i="2" s="1"/>
  <c r="B46" i="2" s="1"/>
  <c r="B523" i="2"/>
  <c r="B524" i="2" s="1"/>
  <c r="B525" i="2" s="1"/>
  <c r="B470" i="2"/>
  <c r="B471" i="2" s="1"/>
  <c r="B472" i="2" s="1"/>
  <c r="B473" i="2" s="1"/>
  <c r="B474" i="2" s="1"/>
  <c r="B475" i="2" s="1"/>
  <c r="B476" i="2" s="1"/>
  <c r="B295" i="2"/>
  <c r="B296" i="2" s="1"/>
  <c r="B297" i="2" s="1"/>
  <c r="B193" i="2"/>
  <c r="B194" i="2" s="1"/>
  <c r="B195" i="2" s="1"/>
  <c r="B196" i="2" s="1"/>
  <c r="K163" i="2"/>
  <c r="K164" i="2" s="1"/>
  <c r="K165" i="2" s="1"/>
  <c r="K166" i="2" s="1"/>
  <c r="K167" i="2" s="1"/>
  <c r="K168" i="2" s="1"/>
  <c r="K169" i="2" s="1"/>
  <c r="K160" i="2"/>
  <c r="K161" i="2" s="1"/>
  <c r="B526" i="2" l="1"/>
  <c r="B477" i="2"/>
  <c r="B478" i="2" s="1"/>
  <c r="B479" i="2" s="1"/>
  <c r="B480" i="2" s="1"/>
  <c r="B481" i="2" s="1"/>
  <c r="B482" i="2" s="1"/>
  <c r="B298" i="2"/>
  <c r="B299" i="2" s="1"/>
  <c r="B300" i="2" s="1"/>
  <c r="B301" i="2" s="1"/>
  <c r="B302" i="2" s="1"/>
  <c r="B197" i="2"/>
  <c r="B124" i="2"/>
  <c r="B125" i="2" s="1"/>
  <c r="B483" i="2" l="1"/>
  <c r="B484" i="2" s="1"/>
  <c r="B198" i="2"/>
  <c r="B527" i="2"/>
  <c r="B528" i="2" s="1"/>
  <c r="B529" i="2" s="1"/>
  <c r="B530" i="2" s="1"/>
  <c r="B126" i="2"/>
  <c r="B127" i="2" s="1"/>
  <c r="B128" i="2" s="1"/>
  <c r="B129" i="2" s="1"/>
  <c r="B130" i="2" s="1"/>
  <c r="B485" i="2" l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199" i="2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131" i="2"/>
  <c r="B132" i="2" s="1"/>
  <c r="B531" i="2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303" i="2"/>
  <c r="B304" i="2" s="1"/>
  <c r="B305" i="2" s="1"/>
  <c r="B306" i="2" s="1"/>
  <c r="B307" i="2" s="1"/>
  <c r="B239" i="2" l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133" i="2"/>
  <c r="B134" i="2" s="1"/>
  <c r="B135" i="2" s="1"/>
  <c r="B308" i="2"/>
  <c r="B309" i="2" s="1"/>
  <c r="B310" i="2" s="1"/>
  <c r="B311" i="2" s="1"/>
  <c r="B312" i="2" s="1"/>
  <c r="B543" i="2"/>
  <c r="B544" i="2" s="1"/>
  <c r="B545" i="2" s="1"/>
  <c r="B264" i="2" l="1"/>
  <c r="B265" i="2" s="1"/>
  <c r="B266" i="2" s="1"/>
  <c r="B267" i="2" s="1"/>
  <c r="B268" i="2" s="1"/>
  <c r="B269" i="2" s="1"/>
  <c r="B136" i="2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546" i="2"/>
  <c r="B547" i="2" s="1"/>
  <c r="B548" i="2" s="1"/>
  <c r="B313" i="2"/>
  <c r="B314" i="2" l="1"/>
  <c r="B315" i="2" s="1"/>
  <c r="B316" i="2" s="1"/>
  <c r="B317" i="2" s="1"/>
  <c r="B318" i="2" s="1"/>
  <c r="B319" i="2" s="1"/>
  <c r="B320" i="2" s="1"/>
  <c r="B549" i="2"/>
  <c r="B550" i="2" s="1"/>
  <c r="B551" i="2" s="1"/>
  <c r="B552" i="2" s="1"/>
  <c r="B158" i="2"/>
  <c r="B159" i="2" s="1"/>
  <c r="B553" i="2" l="1"/>
  <c r="B554" i="2" s="1"/>
  <c r="B555" i="2" s="1"/>
  <c r="B556" i="2" s="1"/>
  <c r="B557" i="2" s="1"/>
  <c r="B160" i="2"/>
  <c r="B161" i="2" s="1"/>
  <c r="B162" i="2" s="1"/>
  <c r="B163" i="2" s="1"/>
  <c r="B164" i="2" s="1"/>
  <c r="B165" i="2" s="1"/>
  <c r="B166" i="2" s="1"/>
  <c r="B167" i="2" s="1"/>
  <c r="B168" i="2" s="1"/>
  <c r="B169" i="2" s="1"/>
  <c r="B321" i="2" l="1"/>
  <c r="B322" i="2" s="1"/>
  <c r="B323" i="2" s="1"/>
  <c r="B558" i="2"/>
  <c r="B559" i="2" s="1"/>
  <c r="B560" i="2" s="1"/>
  <c r="B561" i="2" s="1"/>
  <c r="B562" i="2" s="1"/>
  <c r="B563" i="2" s="1"/>
  <c r="B564" i="2" s="1"/>
  <c r="B565" i="2" s="1"/>
  <c r="B566" i="2" l="1"/>
  <c r="B567" i="2" s="1"/>
  <c r="B568" i="2" s="1"/>
  <c r="B569" i="2" s="1"/>
  <c r="B570" i="2" s="1"/>
  <c r="B571" i="2" s="1"/>
  <c r="B572" i="2" s="1"/>
  <c r="B573" i="2" l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l="1"/>
  <c r="B585" i="2" s="1"/>
  <c r="B324" i="2"/>
  <c r="B325" i="2" s="1"/>
  <c r="B326" i="2" l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l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l="1"/>
  <c r="B353" i="2" s="1"/>
  <c r="B354" i="2" s="1"/>
  <c r="B355" i="2" s="1"/>
  <c r="B356" i="2" s="1"/>
  <c r="B357" i="2" s="1"/>
  <c r="B358" i="2" l="1"/>
  <c r="B359" i="2" s="1"/>
  <c r="B360" i="2" s="1"/>
  <c r="B361" i="2" s="1"/>
  <c r="B362" i="2" s="1"/>
  <c r="B363" i="2" s="1"/>
  <c r="B364" i="2" s="1"/>
  <c r="B365" i="2" s="1"/>
  <c r="B366" i="2" l="1"/>
  <c r="B367" i="2" l="1"/>
  <c r="B368" i="2" s="1"/>
  <c r="B369" i="2" l="1"/>
  <c r="B370" i="2" s="1"/>
  <c r="B371" i="2" s="1"/>
  <c r="B372" i="2" s="1"/>
  <c r="B373" i="2" s="1"/>
  <c r="B374" i="2" l="1"/>
  <c r="B375" i="2" s="1"/>
  <c r="B376" i="2" s="1"/>
  <c r="B377" i="2" s="1"/>
  <c r="B378" i="2" s="1"/>
  <c r="B379" i="2" s="1"/>
  <c r="B380" i="2" s="1"/>
  <c r="B381" i="2" s="1"/>
  <c r="B382" i="2" s="1"/>
  <c r="B383" i="2" l="1"/>
  <c r="B384" i="2" s="1"/>
  <c r="B385" i="2" s="1"/>
  <c r="B386" i="2" l="1"/>
  <c r="B387" i="2" s="1"/>
  <c r="B388" i="2" s="1"/>
  <c r="B389" i="2" s="1"/>
  <c r="B390" i="2" s="1"/>
  <c r="B391" i="2" s="1"/>
  <c r="B392" i="2" s="1"/>
  <c r="B393" i="2" s="1"/>
  <c r="B394" i="2" l="1"/>
  <c r="B395" i="2" s="1"/>
</calcChain>
</file>

<file path=xl/sharedStrings.xml><?xml version="1.0" encoding="utf-8"?>
<sst xmlns="http://schemas.openxmlformats.org/spreadsheetml/2006/main" count="2465" uniqueCount="666">
  <si>
    <t xml:space="preserve">№ </t>
  </si>
  <si>
    <t>Академ.</t>
  </si>
  <si>
    <t>ПІБ студента</t>
  </si>
  <si>
    <t>з/п</t>
  </si>
  <si>
    <t>група</t>
  </si>
  <si>
    <t>ВЗД 3 чверть</t>
  </si>
  <si>
    <t>Пріор. 1</t>
  </si>
  <si>
    <t>Пріор. 2</t>
  </si>
  <si>
    <t>Пріор. 3</t>
  </si>
  <si>
    <t>Вибір загальних дисциплін у 2024-2025 навчальному році</t>
  </si>
  <si>
    <t>Код та назва дисципліни</t>
  </si>
  <si>
    <t>Вибір загальних дисциплін студентами ЕФ у 2024-2025 навчальному році</t>
  </si>
  <si>
    <t>09/04</t>
  </si>
  <si>
    <t>00/00</t>
  </si>
  <si>
    <t>студентів</t>
  </si>
  <si>
    <t xml:space="preserve">Кількість </t>
  </si>
  <si>
    <t>Вибір загальних дисциплін студентами ФПКТ у 2024-2025 навчальному році</t>
  </si>
  <si>
    <t>04/02</t>
  </si>
  <si>
    <t>18/01</t>
  </si>
  <si>
    <t>Вибір загальних дисциплін студентами ФЕМ у 2024-2025 навчальному році</t>
  </si>
  <si>
    <t>Вибір загальних дисциплін студентами ФМПтаХТ у 2024-2025 навчальному році</t>
  </si>
  <si>
    <t>Вибір загальних дисциплін студентами ФЯтаІМ у 2024-2025 навчальному році</t>
  </si>
  <si>
    <t>Вибір загальних дисциплін студентами ФДМЗД у 2024-2025 навчальному році</t>
  </si>
  <si>
    <t xml:space="preserve">3 чверть (6.1) 3 курса бакалаврата </t>
  </si>
  <si>
    <t>05/05-Аналітика в Excel</t>
  </si>
  <si>
    <t>10/03-Технології обробки звукової інформації</t>
  </si>
  <si>
    <t>11/03-3D швидке прототипування моделей</t>
  </si>
  <si>
    <t>12/02-Комп’ютерне моделювання–крок у майбутнє</t>
  </si>
  <si>
    <t>17/03-Логіка</t>
  </si>
  <si>
    <t>19/02-Англійська мова у сфері веб-комунікації</t>
  </si>
  <si>
    <t>22/04-Управління якістю</t>
  </si>
  <si>
    <t>23/06-Вступ до аналізу фазових рівноваг систем</t>
  </si>
  <si>
    <t>АВ01-22</t>
  </si>
  <si>
    <t>Брагін Леонід Юрійович</t>
  </si>
  <si>
    <t>19/02</t>
  </si>
  <si>
    <t>17/03</t>
  </si>
  <si>
    <t>19/04</t>
  </si>
  <si>
    <t>Колесніков Юрій Володимирович</t>
  </si>
  <si>
    <t>14/04</t>
  </si>
  <si>
    <t>17/02</t>
  </si>
  <si>
    <t>14/03</t>
  </si>
  <si>
    <t>02/05</t>
  </si>
  <si>
    <t>Тимко Владислав Миколайович</t>
  </si>
  <si>
    <t>09/02</t>
  </si>
  <si>
    <t>09/03</t>
  </si>
  <si>
    <t>АВ01-22т</t>
  </si>
  <si>
    <t>05/06</t>
  </si>
  <si>
    <t>25/02</t>
  </si>
  <si>
    <t>Чіжиков Сергій Сергійович</t>
  </si>
  <si>
    <t>14/05</t>
  </si>
  <si>
    <t>02/04</t>
  </si>
  <si>
    <t>ДІ01-22</t>
  </si>
  <si>
    <t>Дідик Анастасія Віталіївна</t>
  </si>
  <si>
    <t>Хориш Анжеліка Олегівна</t>
  </si>
  <si>
    <t>02/06</t>
  </si>
  <si>
    <t>Гулевич Євген Сергійович</t>
  </si>
  <si>
    <t>05/05</t>
  </si>
  <si>
    <t>10/03</t>
  </si>
  <si>
    <t>КТ01-22</t>
  </si>
  <si>
    <t>Гаращук Віктор Ігорович</t>
  </si>
  <si>
    <t>Денисенко Данііл Володимирович</t>
  </si>
  <si>
    <t>12/02</t>
  </si>
  <si>
    <t>Зотов Микита Дмитрович</t>
  </si>
  <si>
    <t>Караченцов Дмитро Олексійович</t>
  </si>
  <si>
    <t>Квітковський Сергій Володимирович</t>
  </si>
  <si>
    <t>26/03</t>
  </si>
  <si>
    <t>13/01</t>
  </si>
  <si>
    <t>Крат Нікіта Сергійович</t>
  </si>
  <si>
    <t>Левченко Маргарита Юріївна</t>
  </si>
  <si>
    <t>Мазур Кирило Андрійович</t>
  </si>
  <si>
    <t>Поповідченко Богдан Олексійович</t>
  </si>
  <si>
    <t>Школа Софія Володимирівна</t>
  </si>
  <si>
    <t>11/03</t>
  </si>
  <si>
    <t>Куліш Кіріл Анатолійович</t>
  </si>
  <si>
    <t>Олійник Данило Дмитрович</t>
  </si>
  <si>
    <t>ЕК01-22т</t>
  </si>
  <si>
    <t>КТ01-22т</t>
  </si>
  <si>
    <t>КН01-22</t>
  </si>
  <si>
    <t>Бакун А. К.</t>
  </si>
  <si>
    <t>Бичкова Д. М.</t>
  </si>
  <si>
    <t>Буберенко О. А.</t>
  </si>
  <si>
    <t>Галич Б. О.</t>
  </si>
  <si>
    <t>Дегтярьов М. А.</t>
  </si>
  <si>
    <t>Карпенко П. А.</t>
  </si>
  <si>
    <t>Кучер Д. В.</t>
  </si>
  <si>
    <t>Лачинова М. М.</t>
  </si>
  <si>
    <t>Масленніков Г. С.</t>
  </si>
  <si>
    <t>Міщенко Є. Р.</t>
  </si>
  <si>
    <t>Парижняк К. В.</t>
  </si>
  <si>
    <t>Пінкін Я. Г.</t>
  </si>
  <si>
    <t>Постоєнко О. А.</t>
  </si>
  <si>
    <t>Самохін (Казаков) А. А.</t>
  </si>
  <si>
    <t>Сінгер А.-Д. В.</t>
  </si>
  <si>
    <t>Слинько Д. М.</t>
  </si>
  <si>
    <t>Сова А. В.</t>
  </si>
  <si>
    <t>Шинкаренко К. К.</t>
  </si>
  <si>
    <t>19/01</t>
  </si>
  <si>
    <t>КН01-22с</t>
  </si>
  <si>
    <t>Заіграєв О.О.</t>
  </si>
  <si>
    <t>Корж С.Д.</t>
  </si>
  <si>
    <t>Лазебний І.В.</t>
  </si>
  <si>
    <t>Слободянюк М.О.</t>
  </si>
  <si>
    <t>01/01</t>
  </si>
  <si>
    <t>ПЗ01-22</t>
  </si>
  <si>
    <t>Гіренко Д. О.</t>
  </si>
  <si>
    <t>Дерев’янко М. Д.</t>
  </si>
  <si>
    <t>Липюк Д. О.</t>
  </si>
  <si>
    <t>Прокопенко Д. О.</t>
  </si>
  <si>
    <t>Сердюк Є.С.</t>
  </si>
  <si>
    <t>Христова О.О.</t>
  </si>
  <si>
    <t>24/06</t>
  </si>
  <si>
    <t>ПЗ01-22т</t>
  </si>
  <si>
    <t>Ванджура С. С.</t>
  </si>
  <si>
    <t>Горленко Я.В.</t>
  </si>
  <si>
    <t>Забуга Д. Ю.</t>
  </si>
  <si>
    <t>Іванов В. А.</t>
  </si>
  <si>
    <t>Коваленко Є.С.</t>
  </si>
  <si>
    <t>ТЕ01-22</t>
  </si>
  <si>
    <t>ЕК02-22</t>
  </si>
  <si>
    <t>Кравець А.В.</t>
  </si>
  <si>
    <t xml:space="preserve">Масляк Н.І. </t>
  </si>
  <si>
    <t>Гончар Аліна Юр’ївна</t>
  </si>
  <si>
    <t>Калін Денис Ісідорович</t>
  </si>
  <si>
    <t>Лобода Олександр Олександрович</t>
  </si>
  <si>
    <t>Лупеко Іван Володимирович </t>
  </si>
  <si>
    <t>Рандоха Дар’я Денисівна</t>
  </si>
  <si>
    <t>Филимонов Микита Андрійович</t>
  </si>
  <si>
    <t>Федорович Валерій Вадимович</t>
  </si>
  <si>
    <t>Фурсік Сергій Сергійович</t>
  </si>
  <si>
    <t>Хромов Ігор Ігорович</t>
  </si>
  <si>
    <t>Чернишев Ярослав Романович</t>
  </si>
  <si>
    <t>Шадраков Юрій Сергійович</t>
  </si>
  <si>
    <t>Шевченко В’ячеслав Анатолійович</t>
  </si>
  <si>
    <t>ЕП01-22</t>
  </si>
  <si>
    <t>24/04</t>
  </si>
  <si>
    <t>24/05</t>
  </si>
  <si>
    <t>16/03</t>
  </si>
  <si>
    <t>Шмалько Володимир Володимирович</t>
  </si>
  <si>
    <t>Охмат Ірина Володимирівна</t>
  </si>
  <si>
    <t xml:space="preserve">Дяченко Ірина </t>
  </si>
  <si>
    <t>Мененко Владислав</t>
  </si>
  <si>
    <t>Тараненко Ганна</t>
  </si>
  <si>
    <t>МН01-22</t>
  </si>
  <si>
    <t>ОА01-22</t>
  </si>
  <si>
    <t>Драган В.О.</t>
  </si>
  <si>
    <t>ОА01-22т</t>
  </si>
  <si>
    <t>Косенко Д.А.</t>
  </si>
  <si>
    <t>Пасюта О.І.</t>
  </si>
  <si>
    <t>Шаповал К.С.</t>
  </si>
  <si>
    <t>ФК01-22</t>
  </si>
  <si>
    <t>Безкровний Даніїл Євгенович</t>
  </si>
  <si>
    <t>Горобець Владислав Станіславович</t>
  </si>
  <si>
    <t>Падун Володимир Павлович</t>
  </si>
  <si>
    <t>Посунько Олексій Юрійович</t>
  </si>
  <si>
    <t>Соседко Андрій Володимирович</t>
  </si>
  <si>
    <t>Чеботарьова Вікторія Валеріївна</t>
  </si>
  <si>
    <t>Васик Д.С.</t>
  </si>
  <si>
    <t>Васюк Я.С.</t>
  </si>
  <si>
    <t>Кісурін В.О.</t>
  </si>
  <si>
    <t>Московський Р.С.</t>
  </si>
  <si>
    <t>Колозов В.М.</t>
  </si>
  <si>
    <t>Мількевич С.С.</t>
  </si>
  <si>
    <t>Гузенко С.М.</t>
  </si>
  <si>
    <t>Тіткін О.О.</t>
  </si>
  <si>
    <t>АП01-22</t>
  </si>
  <si>
    <t>Йовик С.Г.</t>
  </si>
  <si>
    <t>Первак А.М.</t>
  </si>
  <si>
    <t>Реу Д.С.</t>
  </si>
  <si>
    <t>Пономаренко Т.А.</t>
  </si>
  <si>
    <t>АП01-22т</t>
  </si>
  <si>
    <t>МЕ04-22</t>
  </si>
  <si>
    <t>Балика Т.М.</t>
  </si>
  <si>
    <t>23/06</t>
  </si>
  <si>
    <t>Волошин Я.О.</t>
  </si>
  <si>
    <t>Дурадажі Д.С.</t>
  </si>
  <si>
    <t>Єрмолаєв В.О.</t>
  </si>
  <si>
    <t>Зайцев М.С.</t>
  </si>
  <si>
    <t>Земляний Є.О.</t>
  </si>
  <si>
    <t>Кругляк В.Г.</t>
  </si>
  <si>
    <t>Лісковський М.Д.</t>
  </si>
  <si>
    <t>Самойленко О.В.</t>
  </si>
  <si>
    <t>Цуркан О.С.</t>
  </si>
  <si>
    <t>Шепілов Д.І.</t>
  </si>
  <si>
    <t>МЛ01-22</t>
  </si>
  <si>
    <t>Афанасьєва Єлизавета Юріївна</t>
  </si>
  <si>
    <t>Башкіров Олександр Миколайович</t>
  </si>
  <si>
    <t>Голубін Іван Олександрович</t>
  </si>
  <si>
    <t>Грітченко Анастасія Максимівна</t>
  </si>
  <si>
    <t>Дубовий Іван Васильович</t>
  </si>
  <si>
    <t>Зіненко Єлизавета Ігорівна</t>
  </si>
  <si>
    <t>Зінченко Едуард Віталійович</t>
  </si>
  <si>
    <t>Кобенко Єва Олександрівна</t>
  </si>
  <si>
    <t>Корнієнко Олександр Вікторович</t>
  </si>
  <si>
    <t>Лапа Данііл Євгенович</t>
  </si>
  <si>
    <t>Лосянін Костянтин Вікторович</t>
  </si>
  <si>
    <t>Лубнєвський Ілля Владиславович</t>
  </si>
  <si>
    <t>Насонов Максим Максимович</t>
  </si>
  <si>
    <t>Фененко Нікіта Сергійович</t>
  </si>
  <si>
    <t>Чемикос Олексій Євгенійович</t>
  </si>
  <si>
    <t>Шкіптань Михайло Геннадійович</t>
  </si>
  <si>
    <t>18/04</t>
  </si>
  <si>
    <t>МЛ02-22</t>
  </si>
  <si>
    <t>Багас Ілля Олегович</t>
  </si>
  <si>
    <t>Біліченко Ігор Сергійович</t>
  </si>
  <si>
    <t>Бондаренко Назар Віталійович</t>
  </si>
  <si>
    <t>Гавриленко Артем Олександрович</t>
  </si>
  <si>
    <t>Жук Аліна Миколаївна</t>
  </si>
  <si>
    <t>Коваль Віталій Йосипович</t>
  </si>
  <si>
    <t>Кондратов Сергій Анатолійович</t>
  </si>
  <si>
    <t>Лубнєвський Владислав Олегович</t>
  </si>
  <si>
    <t>Панченко Леонід Віталійович</t>
  </si>
  <si>
    <t>Пароконний Руслан Сергійович</t>
  </si>
  <si>
    <t>Поляков Василь Іванович</t>
  </si>
  <si>
    <t>Поляков Федір Іванович</t>
  </si>
  <si>
    <t>Тищенко Олександр Ярославович</t>
  </si>
  <si>
    <t>Тригуб Юлія Максимівна</t>
  </si>
  <si>
    <t>Турченко Михайло Євгенович</t>
  </si>
  <si>
    <t>Хороводов Ростислав Максимович</t>
  </si>
  <si>
    <t>Чорномаз Максим Юрійович</t>
  </si>
  <si>
    <t>Афоночкін Владислав Віталійович</t>
  </si>
  <si>
    <t>Войцеховський Кирило Олександрович</t>
  </si>
  <si>
    <t>Красницька Анна Вікторівна</t>
  </si>
  <si>
    <t>Ринник Олександр Михайлович</t>
  </si>
  <si>
    <t>Чумак Артем Леонідович</t>
  </si>
  <si>
    <t>МЛ02-22т</t>
  </si>
  <si>
    <t>МЕ02-22</t>
  </si>
  <si>
    <t>Бабенко Олексій Ігорович</t>
  </si>
  <si>
    <t>Вороненко Станіслав Євгенійович</t>
  </si>
  <si>
    <t>Дубцов Денис Дмитрович</t>
  </si>
  <si>
    <t>Дурас Віталій Григорович</t>
  </si>
  <si>
    <t>Єфіменко Валерія Денисівна</t>
  </si>
  <si>
    <t>Кислий Олександр Мирославович</t>
  </si>
  <si>
    <t>Коломієць Катерина Сергіївна</t>
  </si>
  <si>
    <t>Лупир Ростислав Русланович</t>
  </si>
  <si>
    <t>Павлов Микола Олегович</t>
  </si>
  <si>
    <t>Сосницький Роман Олександрович</t>
  </si>
  <si>
    <t>Терленко Андрій Павлович</t>
  </si>
  <si>
    <t>Шевченко Максим Олександрович</t>
  </si>
  <si>
    <t>Бабак Вікторія Вікторівна</t>
  </si>
  <si>
    <t>Боярчук Юлія Валентинівна</t>
  </si>
  <si>
    <t>Вальков Данило Денисович</t>
  </si>
  <si>
    <t>Коробська Олена Артурівна</t>
  </si>
  <si>
    <t>Корчевська Юлія Олександрівна</t>
  </si>
  <si>
    <t>Стефанцова Ангеліна Вікторівна</t>
  </si>
  <si>
    <t>Худицький Назар Вячеславович</t>
  </si>
  <si>
    <t>Часс Альона Сергіївна</t>
  </si>
  <si>
    <t>Шевчук Олексій Олександрович</t>
  </si>
  <si>
    <t>Зосімов Ростислав Борисович</t>
  </si>
  <si>
    <t>Коваленко Володимир Володимирович</t>
  </si>
  <si>
    <t>Жадан Юлія Олександрівна</t>
  </si>
  <si>
    <t>Слуцький Гліб Олексійович</t>
  </si>
  <si>
    <t>Куліков Дмитро Вадимович</t>
  </si>
  <si>
    <t>Тулейко Олег Владиславович</t>
  </si>
  <si>
    <t>Мудрагель Олександр Васильович</t>
  </si>
  <si>
    <t>Каранов Костянтин Ігорович</t>
  </si>
  <si>
    <t>Рябінький Дмитро Вікторович</t>
  </si>
  <si>
    <t>Мітла Тарас Васильович</t>
  </si>
  <si>
    <t>Яник Олег Михайлович</t>
  </si>
  <si>
    <t>Паляничка Сергій Олегович</t>
  </si>
  <si>
    <t>Клосович Сергій Анатолійович</t>
  </si>
  <si>
    <t>Стратій Гліб Іванович</t>
  </si>
  <si>
    <t>Кудлай Олексій Сергійович</t>
  </si>
  <si>
    <t>Мішкевич Михайло Вячеславович</t>
  </si>
  <si>
    <t>Країло Дмитро Григорович</t>
  </si>
  <si>
    <t>Приведенний Вадим Сергійович</t>
  </si>
  <si>
    <t>Чернишов Ігор Ігорович</t>
  </si>
  <si>
    <t>Третяк Олег Юрійович</t>
  </si>
  <si>
    <t>Ковальов Павло Анатолійович</t>
  </si>
  <si>
    <t>Дурченков Станіслав Валерійович</t>
  </si>
  <si>
    <t>Таран Ярослав Ігорович</t>
  </si>
  <si>
    <t>Куликов Богдан Олександрович</t>
  </si>
  <si>
    <t>Міщенко Богдан Ігорович</t>
  </si>
  <si>
    <t>Соловйов Павло Юрійович</t>
  </si>
  <si>
    <t>Купор Єгор Сергійович</t>
  </si>
  <si>
    <t>МЕ03-22т</t>
  </si>
  <si>
    <t>Борисов Олександр Володимирович</t>
  </si>
  <si>
    <t>Тріль Едуард Анатолійович</t>
  </si>
  <si>
    <t>Товкань Ігор Вікторович</t>
  </si>
  <si>
    <t>22/04</t>
  </si>
  <si>
    <t>ФІ01-22</t>
  </si>
  <si>
    <t>Верьовкін О.С.</t>
  </si>
  <si>
    <t>Ліснича А.О.</t>
  </si>
  <si>
    <t>Бабенко К.С.</t>
  </si>
  <si>
    <t>Репан А.О.</t>
  </si>
  <si>
    <t>Гуда В.Ю.</t>
  </si>
  <si>
    <t>Рябоконь Є.Ю.</t>
  </si>
  <si>
    <t>Ричков О.О.</t>
  </si>
  <si>
    <t>Гончаренко Ю.В.</t>
  </si>
  <si>
    <t>Шворак А.О.</t>
  </si>
  <si>
    <t>Ярьоменко В.Г.</t>
  </si>
  <si>
    <t>Клименко Л.А.</t>
  </si>
  <si>
    <t>МВ01-22-1</t>
  </si>
  <si>
    <t>МВ01-22-1т</t>
  </si>
  <si>
    <t>Андрійчик С.В.</t>
  </si>
  <si>
    <t>Борисевич В.В.</t>
  </si>
  <si>
    <t>Голузей І.О.</t>
  </si>
  <si>
    <t>Демченко М.М.</t>
  </si>
  <si>
    <t>Діденков І.В.</t>
  </si>
  <si>
    <t>Зайц Д.О.</t>
  </si>
  <si>
    <t>Клепцова Ю.М.</t>
  </si>
  <si>
    <t>Наумова С.В.</t>
  </si>
  <si>
    <t>Нелюбов А.Д.</t>
  </si>
  <si>
    <t>Ніженський Д.В.</t>
  </si>
  <si>
    <t>Очеретяний Є.А.</t>
  </si>
  <si>
    <t>Самойленко Г.Г.</t>
  </si>
  <si>
    <t>Саєнко Д.В.</t>
  </si>
  <si>
    <t>Сєріков В.Ю.</t>
  </si>
  <si>
    <t>Яременко Л.С.</t>
  </si>
  <si>
    <t>МВ01-22-2</t>
  </si>
  <si>
    <t>Волков Є.Д.</t>
  </si>
  <si>
    <t>Маймур М.Ф.</t>
  </si>
  <si>
    <t>Приданцев С.О.</t>
  </si>
  <si>
    <t>Буднік Р.Д.</t>
  </si>
  <si>
    <t>Степанов А.С.</t>
  </si>
  <si>
    <t>Десятерик Є.І.</t>
  </si>
  <si>
    <t>Гампа П.В.</t>
  </si>
  <si>
    <t>Майдан М.О.</t>
  </si>
  <si>
    <t>Федько О.С.</t>
  </si>
  <si>
    <t>Резніченко А.Д.</t>
  </si>
  <si>
    <t>Терентьєв В.Р.</t>
  </si>
  <si>
    <t>Моісеєнко Д.О.</t>
  </si>
  <si>
    <t>Дворніченко К.Д.</t>
  </si>
  <si>
    <t>Косенко Д.С.</t>
  </si>
  <si>
    <t>Власенко В.С.</t>
  </si>
  <si>
    <t>Нісоловський П.І.</t>
  </si>
  <si>
    <t>Сенін Д.М.</t>
  </si>
  <si>
    <t>Денисенко Н.В.</t>
  </si>
  <si>
    <t>Береснєв К.О.</t>
  </si>
  <si>
    <t>Єременко С.А.</t>
  </si>
  <si>
    <t>Гончар Є.Г.</t>
  </si>
  <si>
    <t>Рябуха П.В.</t>
  </si>
  <si>
    <t>Коваленко М.С.</t>
  </si>
  <si>
    <t>Мараховський Є.Р.</t>
  </si>
  <si>
    <t>Домаскіна В.Ю.</t>
  </si>
  <si>
    <t>Натха Я.С.</t>
  </si>
  <si>
    <t>МВ01-22-2т</t>
  </si>
  <si>
    <t>МЕ07-22</t>
  </si>
  <si>
    <t>Гесберг Сергій Вікторович</t>
  </si>
  <si>
    <t>Гордейчук Кирило Олександрович</t>
  </si>
  <si>
    <t>Губський Віталій Петрович</t>
  </si>
  <si>
    <t>Забутна Анна Сергіївна</t>
  </si>
  <si>
    <t xml:space="preserve">Крикливець Данило Ігорович </t>
  </si>
  <si>
    <t>Лапко Владислав Вячеславович</t>
  </si>
  <si>
    <t>Морозов Дмитро Валерійович</t>
  </si>
  <si>
    <t>Сех Олексій Іванович</t>
  </si>
  <si>
    <t>Старокожко Владіслав Сергійович</t>
  </si>
  <si>
    <t>Федоренко Євген Вікторович</t>
  </si>
  <si>
    <t>Шевченко Владислав Євгенійович</t>
  </si>
  <si>
    <t>Щербина Михайло Юрійович</t>
  </si>
  <si>
    <t>Вороненко Євген Володимирович</t>
  </si>
  <si>
    <t>Гончаров Данило Альбертович</t>
  </si>
  <si>
    <t>Горєлов Сергій Станіславович</t>
  </si>
  <si>
    <t>Добровольський Георгій Костянтинович</t>
  </si>
  <si>
    <t>Косяченко Федір Сергійович</t>
  </si>
  <si>
    <t xml:space="preserve">Пивоваров Роман Владимирович </t>
  </si>
  <si>
    <t>Сіньогін Артем Юрійович</t>
  </si>
  <si>
    <t>Сміюха Юрій Михайлович</t>
  </si>
  <si>
    <t>Стовбун Владислав Сергійович</t>
  </si>
  <si>
    <t>Фаб`янчук Роман Володимирович</t>
  </si>
  <si>
    <t>Черкащенко Богдан Романович</t>
  </si>
  <si>
    <t>Юрханов Вадим Маміконович</t>
  </si>
  <si>
    <t>МЕ07-22т</t>
  </si>
  <si>
    <t>СТ01-22</t>
  </si>
  <si>
    <t>Барабан Валерій Сергійович</t>
  </si>
  <si>
    <t>Боровський Севастян Володимирович</t>
  </si>
  <si>
    <t>Васько Данило Андрійович</t>
  </si>
  <si>
    <t>Воробєй Олександр Олексійович</t>
  </si>
  <si>
    <t>Загоровський Артем Олександрович</t>
  </si>
  <si>
    <t>Івахненко Анастасія Олександрівна</t>
  </si>
  <si>
    <t>Коваленко Владислав Олегович</t>
  </si>
  <si>
    <t>Кольба Анастасія Богданівна</t>
  </si>
  <si>
    <t>Кочубей Владислав Вікторович</t>
  </si>
  <si>
    <t>Лабунський Нікіта Геннадійович</t>
  </si>
  <si>
    <t>Мозолевич Андрій Ігорович</t>
  </si>
  <si>
    <t>Пархоменко Владислав Рустамович</t>
  </si>
  <si>
    <t>Приходько Вадим Станіславович</t>
  </si>
  <si>
    <t>Таранов Євген Олександрович</t>
  </si>
  <si>
    <t>Шугуров Олександр Миколайович</t>
  </si>
  <si>
    <t>ХТ01-22</t>
  </si>
  <si>
    <t>Мішкарєвич Ан-тон Валентинович</t>
  </si>
  <si>
    <t>ХТ01-22т</t>
  </si>
  <si>
    <t>Шаптала Сергій Григорович</t>
  </si>
  <si>
    <t>Ханов Шатлик</t>
  </si>
  <si>
    <t>Залюбовський Олександр</t>
  </si>
  <si>
    <t>Івашина Юлія</t>
  </si>
  <si>
    <t>Ігнатенко Дмитро</t>
  </si>
  <si>
    <t>Мазур Дарˊя</t>
  </si>
  <si>
    <t>Родіонова Анна</t>
  </si>
  <si>
    <t>ЕО01-22</t>
  </si>
  <si>
    <t>ІМ01-22</t>
  </si>
  <si>
    <t>Сивовол Ярослав Ілліч</t>
  </si>
  <si>
    <t>Бурий Данііл Денисович</t>
  </si>
  <si>
    <t>Вергун Артем Юрійович</t>
  </si>
  <si>
    <t>Казимиров Максим Олександрович</t>
  </si>
  <si>
    <t>Кеселичка Олександр Васильович</t>
  </si>
  <si>
    <t>Костюков Віктор Вікторович</t>
  </si>
  <si>
    <t>Кот Виктор Костянтинович</t>
  </si>
  <si>
    <t>Крук Богдан Володимирович</t>
  </si>
  <si>
    <t>Лісогор Максим Якович</t>
  </si>
  <si>
    <t>Найденко Кирило Іванович</t>
  </si>
  <si>
    <t>Римарчук Владислав Вікторович</t>
  </si>
  <si>
    <t>Романенко Сергій Вікторович</t>
  </si>
  <si>
    <t>Треніна Аліна Олександрівна</t>
  </si>
  <si>
    <t xml:space="preserve">Шевлюков Денис Михайлович </t>
  </si>
  <si>
    <t>Шпітун Микита Вікторович</t>
  </si>
  <si>
    <t>Штундер Олександр Олександрович</t>
  </si>
  <si>
    <t>ІМ01-22т</t>
  </si>
  <si>
    <t>Байдак Д.Г.</t>
  </si>
  <si>
    <t>Заходякін М.Г.</t>
  </si>
  <si>
    <t>Крюк М.П.</t>
  </si>
  <si>
    <t>Лигун В.О.</t>
  </si>
  <si>
    <t>Солодухін М.Г.</t>
  </si>
  <si>
    <t>Убийкін А.М.</t>
  </si>
  <si>
    <t>Успенський М.Г.</t>
  </si>
  <si>
    <t>Червінський Д.Д.</t>
  </si>
  <si>
    <t>МБ01-22</t>
  </si>
  <si>
    <t>Ваз`янов В.В.</t>
  </si>
  <si>
    <t>Ващенко Д.М.</t>
  </si>
  <si>
    <t>Гаммель Е.В.</t>
  </si>
  <si>
    <t>Глухов А.С.</t>
  </si>
  <si>
    <t>Глухов О.С.</t>
  </si>
  <si>
    <t>Кас`яненко П.П.</t>
  </si>
  <si>
    <t>Невшупа І.С.</t>
  </si>
  <si>
    <t>Невшупа С.Г.</t>
  </si>
  <si>
    <t>Полтавцев Б.В.</t>
  </si>
  <si>
    <t>Самарський М.О.</t>
  </si>
  <si>
    <t>Сіренко Д.А.</t>
  </si>
  <si>
    <t>Форос Б.В.</t>
  </si>
  <si>
    <t>МБ01-22т</t>
  </si>
  <si>
    <t>Вітковський Сергій</t>
  </si>
  <si>
    <t>Мошура Микита</t>
  </si>
  <si>
    <t>Полуденко Владислав</t>
  </si>
  <si>
    <t>Потьомін Артем</t>
  </si>
  <si>
    <t>Хмиз Микола</t>
  </si>
  <si>
    <t>ТЗ01-22</t>
  </si>
  <si>
    <t>Гаврилюк Єгор</t>
  </si>
  <si>
    <t>Іткіна Мар`яна</t>
  </si>
  <si>
    <t>Пахмутов Олександр</t>
  </si>
  <si>
    <t>Харитонов Микола</t>
  </si>
  <si>
    <t>ТЗ01-22т</t>
  </si>
  <si>
    <t>Дударчик Олександр Євгенійович</t>
  </si>
  <si>
    <t>Кіщік С.А.</t>
  </si>
  <si>
    <t>Клоченков Кирило Костянтинович</t>
  </si>
  <si>
    <t>Краснов Євген Юрійович</t>
  </si>
  <si>
    <t>Давиденко Богдан Миколайович</t>
  </si>
  <si>
    <t>Леусенко Дмитро Ігорович</t>
  </si>
  <si>
    <t>Туник Ігор Олегович</t>
  </si>
  <si>
    <t>Штанько Роман Вікторович</t>
  </si>
  <si>
    <t>ЕП01-22т</t>
  </si>
  <si>
    <t>Ваганов Сергій Валерійович</t>
  </si>
  <si>
    <t>МБ02-22т</t>
  </si>
  <si>
    <t>Батюхов Михайло Станіславович</t>
  </si>
  <si>
    <t>Тищенко Володимир Володимирович</t>
  </si>
  <si>
    <t>МЕ02-22т</t>
  </si>
  <si>
    <t>Кащавцев Дмитро Вячеславович</t>
  </si>
  <si>
    <t>Кравченко Роман Володимирович</t>
  </si>
  <si>
    <t>МЕ01-22т</t>
  </si>
  <si>
    <t>Бахматенко</t>
  </si>
  <si>
    <t>Боровиков</t>
  </si>
  <si>
    <t>Іщенко</t>
  </si>
  <si>
    <t>Киргиз</t>
  </si>
  <si>
    <t>Корнійчук</t>
  </si>
  <si>
    <t>Нестеренко</t>
  </si>
  <si>
    <t>Садовенко</t>
  </si>
  <si>
    <t>Семенов</t>
  </si>
  <si>
    <t>Сікерін</t>
  </si>
  <si>
    <t>Ткач</t>
  </si>
  <si>
    <t>Фалько</t>
  </si>
  <si>
    <t>Харченко</t>
  </si>
  <si>
    <t>Шашков</t>
  </si>
  <si>
    <t>МЕ06-22</t>
  </si>
  <si>
    <t>Бабаєв Р.Т.</t>
  </si>
  <si>
    <t>Савюк В.Р.</t>
  </si>
  <si>
    <t>Величкін Іван Іванович</t>
  </si>
  <si>
    <t>Кошарук Руслан Павлович</t>
  </si>
  <si>
    <t>Ляушкін Василь Вікторович</t>
  </si>
  <si>
    <t>Напханько Дмитро Анатолійович</t>
  </si>
  <si>
    <t>Білуха Ростислав Юрійович</t>
  </si>
  <si>
    <t>Думброван Олександр Миколайович</t>
  </si>
  <si>
    <t>Буюклеєв Владислав Вікторович</t>
  </si>
  <si>
    <t>Гудов Владислав Олександрович</t>
  </si>
  <si>
    <t>Жидков Антон Олегович</t>
  </si>
  <si>
    <t>Корольов Євген Валентинович</t>
  </si>
  <si>
    <t>Кудря Іван Сергійович</t>
  </si>
  <si>
    <t>Мамчук Артем Вікторович</t>
  </si>
  <si>
    <t>Силкін Максим Олегович</t>
  </si>
  <si>
    <t>Федюков Іван Сергійович</t>
  </si>
  <si>
    <t>Шапірко Дмитро Геннадійович</t>
  </si>
  <si>
    <t>Бренько Олександр Олегович</t>
  </si>
  <si>
    <t>Екзархо Руслан Володимирович</t>
  </si>
  <si>
    <t>Задорожний Вадим Миколайович</t>
  </si>
  <si>
    <t>Кравець Олександр Олександрович</t>
  </si>
  <si>
    <t>Мисан Андрій Володимирович</t>
  </si>
  <si>
    <t>Пляшко Дмитро Олександрович</t>
  </si>
  <si>
    <t>Рогов Дмитро Сергійович</t>
  </si>
  <si>
    <t>Тітов Віталій Олександрович</t>
  </si>
  <si>
    <t>Шевченко Богдан Романович</t>
  </si>
  <si>
    <t>Шеховцов Сергій Миколайович</t>
  </si>
  <si>
    <t>Щербина Максим Євгенович</t>
  </si>
  <si>
    <t>Манін Ілля Олексійович</t>
  </si>
  <si>
    <t>Список бакалаврів ІІІ курсу ЕФ для вивчення ВЗД</t>
  </si>
  <si>
    <t>Список бакалаврів ІІІ курсу ФПКТ для вивчення ВЗД</t>
  </si>
  <si>
    <t>Список бакалаврів ІІІ курсу ФЕМ для вивчення ВЗД</t>
  </si>
  <si>
    <t>Список бакалаврів ІІІ курсу ФМПтаХТ для вивчення ВЗД</t>
  </si>
  <si>
    <t>Список бакалаврів ІІІ курсу ФЯтаІМ для вивчення ВЗД</t>
  </si>
  <si>
    <t>Список бакалаврів ІІІ курсу ДМЗД для вивчення ВЗД</t>
  </si>
  <si>
    <t>Бойчук Віктор Вікторович</t>
  </si>
  <si>
    <t>Баранішніков Нікіта Леонідович</t>
  </si>
  <si>
    <t>Краснощок Сергій Васильович</t>
  </si>
  <si>
    <t>Коріньков Дмитро Леонідович</t>
  </si>
  <si>
    <t>Михеєнко Олег Анатолійович</t>
  </si>
  <si>
    <t>Селезньов Артем Дмитрович</t>
  </si>
  <si>
    <t>Тонконог Анатолій Валентинович</t>
  </si>
  <si>
    <t>Троніна Діана Сергіївна</t>
  </si>
  <si>
    <t>Улитовський Кирило Федорович</t>
  </si>
  <si>
    <t>Чубкін Олексій Олексійович</t>
  </si>
  <si>
    <t>Яхно Єгор Віталійович</t>
  </si>
  <si>
    <t>ТЕ01-22т</t>
  </si>
  <si>
    <t>Шостак Дмитро Валерійович</t>
  </si>
  <si>
    <t>Черних Юліан Валентинович</t>
  </si>
  <si>
    <t>Солонець Ігор Олександрович</t>
  </si>
  <si>
    <t>Селіхов Юрій Віталійович</t>
  </si>
  <si>
    <t>Білик ЯрославСергійович</t>
  </si>
  <si>
    <t>Іванченко Даніїл Вікторович</t>
  </si>
  <si>
    <t>Потоцький Владислав Едуардович</t>
  </si>
  <si>
    <t>Мажара Анатолій Володимирович</t>
  </si>
  <si>
    <t>Бондаренко Владислав Володимирович</t>
  </si>
  <si>
    <t>Гонтар Володимир Вікторович</t>
  </si>
  <si>
    <t>Новіков Владислав Валентинович</t>
  </si>
  <si>
    <t xml:space="preserve">Новоселецький Ростислав Михайлович </t>
  </si>
  <si>
    <t>Рашкевич Кирило Юрійович</t>
  </si>
  <si>
    <t xml:space="preserve">Свирид Владислав Павлович </t>
  </si>
  <si>
    <t xml:space="preserve">Сафонов Вячеслав Дмитрович </t>
  </si>
  <si>
    <t>Трушин Валерій Вячеславович</t>
  </si>
  <si>
    <t>Чеховський Дмитро Вікторович</t>
  </si>
  <si>
    <t>Штанько Костянтин Сергійович</t>
  </si>
  <si>
    <t>Зінченко О. М.</t>
  </si>
  <si>
    <t>Нікулкін А. І.</t>
  </si>
  <si>
    <t>УП01-22т</t>
  </si>
  <si>
    <t>Гриценко В.В.</t>
  </si>
  <si>
    <t>Шипко С.О.</t>
  </si>
  <si>
    <t>ЕК02-22т</t>
  </si>
  <si>
    <t>Іванов М.М.</t>
  </si>
  <si>
    <t>Барабаш Ю.В.</t>
  </si>
  <si>
    <t>Бездель П.Р.</t>
  </si>
  <si>
    <t>Генкін Т.Я.</t>
  </si>
  <si>
    <t>Голофеєвський О.С.</t>
  </si>
  <si>
    <t>Гужинов О.О.</t>
  </si>
  <si>
    <t>Данильченко О.Є.</t>
  </si>
  <si>
    <t>Ємельянов С.В.</t>
  </si>
  <si>
    <t>Єрохін А.В.</t>
  </si>
  <si>
    <t>Іоргачов Д.Д.</t>
  </si>
  <si>
    <t>Ковернік І.Ю.</t>
  </si>
  <si>
    <t>Крикус Д.О.</t>
  </si>
  <si>
    <t>Луценко Є.О.</t>
  </si>
  <si>
    <t>Мостовенко І.Д.</t>
  </si>
  <si>
    <t>Первун С.В.</t>
  </si>
  <si>
    <t>Радуль Д.В.</t>
  </si>
  <si>
    <t>Романько М.Д.</t>
  </si>
  <si>
    <t>Собенко А.Б.</t>
  </si>
  <si>
    <t>Содинець А.І.</t>
  </si>
  <si>
    <t>Степанишин Д.А.</t>
  </si>
  <si>
    <t>Тимошенко С.О.</t>
  </si>
  <si>
    <t>Тупчий В.А.</t>
  </si>
  <si>
    <t>Федін Є.Г.</t>
  </si>
  <si>
    <t>Чайка М.О.</t>
  </si>
  <si>
    <t>Шиян Д.В.</t>
  </si>
  <si>
    <t>Шульга М.Є.</t>
  </si>
  <si>
    <t>Марійчук Д.О.</t>
  </si>
  <si>
    <t>Гончаренко В.О.</t>
  </si>
  <si>
    <t>Кучер Д.В.</t>
  </si>
  <si>
    <t>МЕ04-22т</t>
  </si>
  <si>
    <t>Чудік О.Ю.</t>
  </si>
  <si>
    <t>Басанцев А.В.</t>
  </si>
  <si>
    <t>Гусаков А.І.</t>
  </si>
  <si>
    <t>Костенко В.Ю.</t>
  </si>
  <si>
    <t>Кирпиченков О.О.</t>
  </si>
  <si>
    <t>Сєров С.В.</t>
  </si>
  <si>
    <t>Білик З.М.</t>
  </si>
  <si>
    <t>Дробот О.О.</t>
  </si>
  <si>
    <t>Дробот Р.О.</t>
  </si>
  <si>
    <t>Волчан В.Є.</t>
  </si>
  <si>
    <t>Горб А.П.</t>
  </si>
  <si>
    <t>Козельчук О.А.</t>
  </si>
  <si>
    <t>Литвиненко В.В.</t>
  </si>
  <si>
    <t>Лихачов М.В.</t>
  </si>
  <si>
    <t>Пасашков А.Ю.</t>
  </si>
  <si>
    <t>Регульський Б.К.</t>
  </si>
  <si>
    <t>Свєшніков О.М.</t>
  </si>
  <si>
    <t>Тарасенко Ю.В.</t>
  </si>
  <si>
    <t>Шмалько О.О.</t>
  </si>
  <si>
    <t>Ронін Д.Ю.</t>
  </si>
  <si>
    <t>Ковтун О.В.</t>
  </si>
  <si>
    <t>Березін В.С.</t>
  </si>
  <si>
    <t>Білецький В.В.</t>
  </si>
  <si>
    <t>Бондаренко М.Ю.</t>
  </si>
  <si>
    <t>Булдигін А.М.</t>
  </si>
  <si>
    <t>Горенич Т.А.</t>
  </si>
  <si>
    <t>Дишук Д.Г.</t>
  </si>
  <si>
    <t>Костючик Р.І.</t>
  </si>
  <si>
    <t>Литвиненко В.О.</t>
  </si>
  <si>
    <t>Наволочка П.І.</t>
  </si>
  <si>
    <t>Носенко Г.О.</t>
  </si>
  <si>
    <t>Панченко О.О.</t>
  </si>
  <si>
    <t>Пишненко А.С.</t>
  </si>
  <si>
    <t>Покулитий О.І.</t>
  </si>
  <si>
    <t>Ромащенко Д.В.</t>
  </si>
  <si>
    <t>Савченко О.В.</t>
  </si>
  <si>
    <t>Шавран Є.В.</t>
  </si>
  <si>
    <t>Мільков М.А.</t>
  </si>
  <si>
    <t>Недвига М.О.</t>
  </si>
  <si>
    <t>Покорний Т.Г.</t>
  </si>
  <si>
    <t>Первий Е.А.</t>
  </si>
  <si>
    <t>Строгуш Р.І.</t>
  </si>
  <si>
    <t>Чупрінчук С.В.</t>
  </si>
  <si>
    <t>Бобро А.І.</t>
  </si>
  <si>
    <t>Звиздогляд Є.П.</t>
  </si>
  <si>
    <t>Назімов Р.Ш.</t>
  </si>
  <si>
    <t>Шаповалов Є.О.</t>
  </si>
  <si>
    <t>Мельников Д.А.</t>
  </si>
  <si>
    <t>Нотін М.М.</t>
  </si>
  <si>
    <t>Асай В.С.</t>
  </si>
  <si>
    <t>Бристон Є.В.</t>
  </si>
  <si>
    <t>Ветлянчук А.О.</t>
  </si>
  <si>
    <t>Нехаєв І.Д.</t>
  </si>
  <si>
    <t>Панченко С.В.</t>
  </si>
  <si>
    <t>Сало Я.А.</t>
  </si>
  <si>
    <t>Турчін Р.А.</t>
  </si>
  <si>
    <t>Пустовойтов В.О.</t>
  </si>
  <si>
    <t>Соколовський П.М.</t>
  </si>
  <si>
    <t xml:space="preserve">Башкатов Дмитро Сергійович </t>
  </si>
  <si>
    <t>Дідков Денис Олександрович</t>
  </si>
  <si>
    <t>Дудник Сергій Федорович</t>
  </si>
  <si>
    <t>Кашинський Павло Михайлович</t>
  </si>
  <si>
    <t>Левченко Андрій В'ячеславович</t>
  </si>
  <si>
    <t>Маленко Дмитро Олегович</t>
  </si>
  <si>
    <t>Походій Григорій Анатолійович</t>
  </si>
  <si>
    <t>П'ятов Юрій Олексійович</t>
  </si>
  <si>
    <t>Самодрига Андрій Миколайович</t>
  </si>
  <si>
    <t>Ткаченко Артем Олександрович</t>
  </si>
  <si>
    <t>Чепурнов Євген Сергійович</t>
  </si>
  <si>
    <t>Шевель Максим Костянтинович</t>
  </si>
  <si>
    <t>Жолос Євген Володимирович</t>
  </si>
  <si>
    <t>Коваль Владислав Олегович</t>
  </si>
  <si>
    <t>Маслов Дмитро Анатолійович</t>
  </si>
  <si>
    <t>Шапка Артем Сергійович</t>
  </si>
  <si>
    <t>Шевченко Сергій Анатолійович</t>
  </si>
  <si>
    <t>Соколов Денис Віталійович</t>
  </si>
  <si>
    <t>Царьов Артем Володимирович</t>
  </si>
  <si>
    <t>Царюк Михайло Анатолійович</t>
  </si>
  <si>
    <t>Суязов Іван Іванович</t>
  </si>
  <si>
    <t>Сідак Максим Сергійович</t>
  </si>
  <si>
    <t>Кузмініч Андрій Валерійович</t>
  </si>
  <si>
    <t>Коломинський Микита Русланович</t>
  </si>
  <si>
    <t>Дудник Юрій Сергійович</t>
  </si>
  <si>
    <t>Беліков Дмитро Олександрович</t>
  </si>
  <si>
    <t>Борисов Євгеній Дмитрович</t>
  </si>
  <si>
    <t>МЕ03-22-1</t>
  </si>
  <si>
    <t>МЕ03-22-2</t>
  </si>
  <si>
    <t>Величко Є.К.</t>
  </si>
  <si>
    <t>Балагура А.О.</t>
  </si>
  <si>
    <t>ХТ03-22т</t>
  </si>
  <si>
    <t>Русанов Д.О.</t>
  </si>
  <si>
    <t>ФК01-22т</t>
  </si>
  <si>
    <t>МН01-22т</t>
  </si>
  <si>
    <t>Болотова А.К. (Філіпська)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</si>
</sst>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</font>
    <font>
      <b/>
      <sz val="14"/>
      <color rgb="FFFF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784">
    <xf numFmtId="0" fontId="0" fillId="0" borderId="0" xfId="0"/>
    <xf numFmtId="0" fontId="2" fillId="0" borderId="2" xfId="0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6" xfId="0" applyFont="1" applyBorder="1"/>
    <xf numFmtId="0" fontId="0" fillId="0" borderId="1" xfId="0" applyBorder="1"/>
    <xf numFmtId="0" fontId="2" fillId="0" borderId="2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Border="1"/>
    <xf numFmtId="0" fontId="7" fillId="0" borderId="5" xfId="1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12" xfId="0" applyFont="1" applyFill="1" applyBorder="1"/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15" xfId="0" applyFont="1" applyFill="1" applyBorder="1"/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8" xfId="0" applyFont="1" applyFill="1" applyBorder="1"/>
    <xf numFmtId="0" fontId="7" fillId="0" borderId="20" xfId="0" applyFont="1" applyFill="1" applyBorder="1" applyAlignment="1">
      <alignment horizontal="left" vertical="center"/>
    </xf>
    <xf numFmtId="0" fontId="9" fillId="0" borderId="15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/>
    </xf>
    <xf numFmtId="0" fontId="7" fillId="0" borderId="21" xfId="0" applyFont="1" applyFill="1" applyBorder="1"/>
    <xf numFmtId="0" fontId="9" fillId="0" borderId="22" xfId="0" applyFont="1" applyFill="1" applyBorder="1"/>
    <xf numFmtId="0" fontId="7" fillId="0" borderId="23" xfId="0" applyFont="1" applyFill="1" applyBorder="1" applyAlignment="1">
      <alignment horizontal="center"/>
    </xf>
    <xf numFmtId="0" fontId="7" fillId="0" borderId="23" xfId="0" applyFont="1" applyFill="1" applyBorder="1"/>
    <xf numFmtId="0" fontId="8" fillId="0" borderId="22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left" vertical="center"/>
    </xf>
    <xf numFmtId="0" fontId="9" fillId="0" borderId="19" xfId="0" applyFont="1" applyFill="1" applyBorder="1"/>
    <xf numFmtId="0" fontId="8" fillId="0" borderId="19" xfId="0" applyFont="1" applyFill="1" applyBorder="1" applyAlignment="1">
      <alignment horizontal="center"/>
    </xf>
    <xf numFmtId="0" fontId="2" fillId="0" borderId="21" xfId="1" applyFont="1" applyFill="1" applyBorder="1" applyAlignment="1">
      <alignment horizontal="center" vertical="top"/>
    </xf>
    <xf numFmtId="0" fontId="5" fillId="0" borderId="21" xfId="0" applyFont="1" applyBorder="1"/>
    <xf numFmtId="0" fontId="5" fillId="0" borderId="0" xfId="0" applyFont="1" applyBorder="1"/>
    <xf numFmtId="0" fontId="6" fillId="0" borderId="17" xfId="0" applyFont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2" fillId="0" borderId="25" xfId="1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12" fillId="0" borderId="1" xfId="0" applyFont="1" applyFill="1" applyBorder="1"/>
    <xf numFmtId="0" fontId="13" fillId="0" borderId="2" xfId="0" applyFont="1" applyFill="1" applyBorder="1"/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/>
    <xf numFmtId="0" fontId="14" fillId="0" borderId="6" xfId="0" applyFont="1" applyBorder="1"/>
    <xf numFmtId="0" fontId="15" fillId="0" borderId="7" xfId="0" applyFont="1" applyBorder="1"/>
    <xf numFmtId="0" fontId="15" fillId="0" borderId="0" xfId="0" applyFont="1"/>
    <xf numFmtId="0" fontId="14" fillId="0" borderId="0" xfId="0" applyFont="1" applyBorder="1"/>
    <xf numFmtId="0" fontId="15" fillId="0" borderId="17" xfId="0" applyFont="1" applyBorder="1"/>
    <xf numFmtId="49" fontId="7" fillId="0" borderId="12" xfId="0" applyNumberFormat="1" applyFont="1" applyFill="1" applyBorder="1"/>
    <xf numFmtId="49" fontId="7" fillId="0" borderId="12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left" vertical="center"/>
    </xf>
    <xf numFmtId="0" fontId="13" fillId="0" borderId="21" xfId="0" applyFont="1" applyBorder="1"/>
    <xf numFmtId="0" fontId="0" fillId="0" borderId="2" xfId="0" applyBorder="1"/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9" fontId="7" fillId="0" borderId="15" xfId="0" applyNumberFormat="1" applyFont="1" applyFill="1" applyBorder="1"/>
    <xf numFmtId="49" fontId="7" fillId="0" borderId="15" xfId="0" applyNumberFormat="1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49" fontId="7" fillId="0" borderId="19" xfId="0" applyNumberFormat="1" applyFont="1" applyFill="1" applyBorder="1"/>
    <xf numFmtId="49" fontId="7" fillId="0" borderId="19" xfId="0" applyNumberFormat="1" applyFont="1" applyFill="1" applyBorder="1" applyAlignment="1">
      <alignment horizontal="center"/>
    </xf>
    <xf numFmtId="49" fontId="7" fillId="0" borderId="2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/>
    <xf numFmtId="0" fontId="0" fillId="0" borderId="7" xfId="0" applyBorder="1"/>
    <xf numFmtId="0" fontId="5" fillId="0" borderId="8" xfId="0" applyFont="1" applyBorder="1"/>
    <xf numFmtId="0" fontId="5" fillId="0" borderId="10" xfId="0" applyFont="1" applyBorder="1"/>
    <xf numFmtId="0" fontId="5" fillId="0" borderId="31" xfId="0" applyFont="1" applyBorder="1" applyAlignment="1">
      <alignment horizontal="center"/>
    </xf>
    <xf numFmtId="0" fontId="1" fillId="0" borderId="5" xfId="0" applyFont="1" applyBorder="1"/>
    <xf numFmtId="0" fontId="7" fillId="0" borderId="9" xfId="1" applyFont="1" applyFill="1" applyBorder="1" applyAlignment="1">
      <alignment horizontal="center" vertical="top" wrapText="1"/>
    </xf>
    <xf numFmtId="49" fontId="7" fillId="0" borderId="14" xfId="0" applyNumberFormat="1" applyFont="1" applyFill="1" applyBorder="1" applyAlignment="1">
      <alignment horizontal="center"/>
    </xf>
    <xf numFmtId="49" fontId="7" fillId="0" borderId="14" xfId="0" applyNumberFormat="1" applyFont="1" applyFill="1" applyBorder="1"/>
    <xf numFmtId="0" fontId="1" fillId="0" borderId="26" xfId="0" applyFont="1" applyFill="1" applyBorder="1" applyAlignment="1">
      <alignment horizontal="center"/>
    </xf>
    <xf numFmtId="49" fontId="7" fillId="0" borderId="26" xfId="0" applyNumberFormat="1" applyFont="1" applyFill="1" applyBorder="1" applyAlignment="1">
      <alignment horizontal="center"/>
    </xf>
    <xf numFmtId="49" fontId="7" fillId="0" borderId="27" xfId="0" applyNumberFormat="1" applyFont="1" applyFill="1" applyBorder="1" applyAlignment="1">
      <alignment horizontal="center"/>
    </xf>
    <xf numFmtId="49" fontId="7" fillId="0" borderId="28" xfId="0" applyNumberFormat="1" applyFont="1" applyFill="1" applyBorder="1" applyAlignment="1">
      <alignment horizontal="center"/>
    </xf>
    <xf numFmtId="49" fontId="7" fillId="0" borderId="22" xfId="0" applyNumberFormat="1" applyFont="1" applyFill="1" applyBorder="1"/>
    <xf numFmtId="0" fontId="7" fillId="0" borderId="19" xfId="0" applyFont="1" applyFill="1" applyBorder="1"/>
    <xf numFmtId="0" fontId="7" fillId="0" borderId="19" xfId="0" applyFont="1" applyFill="1" applyBorder="1" applyAlignment="1">
      <alignment horizontal="center"/>
    </xf>
    <xf numFmtId="49" fontId="16" fillId="0" borderId="0" xfId="0" applyNumberFormat="1" applyFont="1" applyBorder="1" applyAlignment="1">
      <alignment horizontal="center" vertical="top"/>
    </xf>
    <xf numFmtId="49" fontId="13" fillId="0" borderId="0" xfId="0" applyNumberFormat="1" applyFont="1" applyBorder="1" applyAlignment="1">
      <alignment horizontal="center" vertical="top"/>
    </xf>
    <xf numFmtId="49" fontId="8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21" xfId="0" applyFont="1" applyBorder="1"/>
    <xf numFmtId="0" fontId="1" fillId="0" borderId="17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22" xfId="0" applyFont="1" applyFill="1" applyBorder="1"/>
    <xf numFmtId="0" fontId="7" fillId="0" borderId="22" xfId="0" applyFont="1" applyFill="1" applyBorder="1" applyAlignment="1">
      <alignment horizontal="center"/>
    </xf>
    <xf numFmtId="0" fontId="7" fillId="0" borderId="10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19" fillId="0" borderId="22" xfId="0" applyFont="1" applyFill="1" applyBorder="1"/>
    <xf numFmtId="0" fontId="19" fillId="0" borderId="15" xfId="0" applyFont="1" applyFill="1" applyBorder="1"/>
    <xf numFmtId="49" fontId="8" fillId="0" borderId="30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/>
    </xf>
    <xf numFmtId="49" fontId="7" fillId="0" borderId="26" xfId="0" applyNumberFormat="1" applyFont="1" applyFill="1" applyBorder="1" applyAlignment="1">
      <alignment horizontal="center" vertical="center"/>
    </xf>
    <xf numFmtId="49" fontId="7" fillId="0" borderId="27" xfId="0" applyNumberFormat="1" applyFont="1" applyFill="1" applyBorder="1" applyAlignment="1">
      <alignment horizontal="center" vertical="center"/>
    </xf>
    <xf numFmtId="49" fontId="7" fillId="0" borderId="28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19" fillId="0" borderId="0" xfId="0" applyFont="1" applyFill="1" applyBorder="1"/>
    <xf numFmtId="0" fontId="1" fillId="0" borderId="14" xfId="0" applyFont="1" applyFill="1" applyBorder="1"/>
    <xf numFmtId="0" fontId="16" fillId="0" borderId="0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left" vertical="center"/>
    </xf>
    <xf numFmtId="0" fontId="21" fillId="0" borderId="15" xfId="0" applyFont="1" applyFill="1" applyBorder="1"/>
    <xf numFmtId="0" fontId="16" fillId="0" borderId="15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left" vertical="center"/>
    </xf>
    <xf numFmtId="0" fontId="20" fillId="0" borderId="20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22" xfId="0" applyFont="1" applyFill="1" applyBorder="1"/>
    <xf numFmtId="0" fontId="20" fillId="0" borderId="15" xfId="0" applyFont="1" applyFill="1" applyBorder="1"/>
    <xf numFmtId="0" fontId="20" fillId="0" borderId="15" xfId="0" applyFont="1" applyFill="1" applyBorder="1" applyAlignment="1">
      <alignment horizontal="center"/>
    </xf>
    <xf numFmtId="0" fontId="20" fillId="0" borderId="12" xfId="0" applyFont="1" applyFill="1" applyBorder="1"/>
    <xf numFmtId="0" fontId="20" fillId="0" borderId="12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20" fillId="0" borderId="10" xfId="0" applyFont="1" applyFill="1" applyBorder="1"/>
    <xf numFmtId="0" fontId="1" fillId="0" borderId="30" xfId="0" applyFont="1" applyBorder="1" applyAlignment="1">
      <alignment horizontal="center"/>
    </xf>
    <xf numFmtId="49" fontId="20" fillId="0" borderId="12" xfId="0" applyNumberFormat="1" applyFont="1" applyFill="1" applyBorder="1"/>
    <xf numFmtId="49" fontId="20" fillId="0" borderId="12" xfId="0" applyNumberFormat="1" applyFont="1" applyFill="1" applyBorder="1" applyAlignment="1">
      <alignment horizontal="center"/>
    </xf>
    <xf numFmtId="49" fontId="20" fillId="0" borderId="22" xfId="0" applyNumberFormat="1" applyFont="1" applyFill="1" applyBorder="1"/>
    <xf numFmtId="49" fontId="20" fillId="0" borderId="22" xfId="0" applyNumberFormat="1" applyFont="1" applyFill="1" applyBorder="1" applyAlignment="1">
      <alignment horizontal="center"/>
    </xf>
    <xf numFmtId="49" fontId="20" fillId="0" borderId="34" xfId="0" applyNumberFormat="1" applyFont="1" applyFill="1" applyBorder="1"/>
    <xf numFmtId="49" fontId="20" fillId="0" borderId="34" xfId="0" applyNumberFormat="1" applyFont="1" applyFill="1" applyBorder="1" applyAlignment="1">
      <alignment horizontal="center"/>
    </xf>
    <xf numFmtId="0" fontId="13" fillId="0" borderId="8" xfId="0" applyFont="1" applyBorder="1"/>
    <xf numFmtId="0" fontId="15" fillId="0" borderId="10" xfId="0" applyFont="1" applyBorder="1"/>
    <xf numFmtId="0" fontId="14" fillId="0" borderId="10" xfId="0" applyFont="1" applyBorder="1"/>
    <xf numFmtId="0" fontId="15" fillId="0" borderId="31" xfId="0" applyFont="1" applyBorder="1"/>
    <xf numFmtId="0" fontId="2" fillId="0" borderId="8" xfId="1" applyFont="1" applyFill="1" applyBorder="1" applyAlignment="1">
      <alignment horizontal="center" vertical="top"/>
    </xf>
    <xf numFmtId="0" fontId="7" fillId="0" borderId="29" xfId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center" vertical="top" wrapText="1"/>
    </xf>
    <xf numFmtId="49" fontId="20" fillId="0" borderId="19" xfId="0" applyNumberFormat="1" applyFont="1" applyFill="1" applyBorder="1"/>
    <xf numFmtId="49" fontId="20" fillId="0" borderId="19" xfId="0" applyNumberFormat="1" applyFont="1" applyFill="1" applyBorder="1" applyAlignment="1">
      <alignment horizontal="center"/>
    </xf>
    <xf numFmtId="49" fontId="20" fillId="0" borderId="15" xfId="0" applyNumberFormat="1" applyFont="1" applyFill="1" applyBorder="1"/>
    <xf numFmtId="49" fontId="20" fillId="0" borderId="15" xfId="0" applyNumberFormat="1" applyFont="1" applyFill="1" applyBorder="1" applyAlignment="1">
      <alignment horizontal="center"/>
    </xf>
    <xf numFmtId="0" fontId="7" fillId="0" borderId="11" xfId="0" applyFont="1" applyBorder="1"/>
    <xf numFmtId="49" fontId="7" fillId="0" borderId="12" xfId="0" applyNumberFormat="1" applyFont="1" applyFill="1" applyBorder="1" applyAlignment="1">
      <alignment horizontal="center" vertical="center"/>
    </xf>
    <xf numFmtId="49" fontId="12" fillId="0" borderId="27" xfId="0" applyNumberFormat="1" applyFont="1" applyFill="1" applyBorder="1" applyAlignment="1">
      <alignment horizontal="center" vertical="center"/>
    </xf>
    <xf numFmtId="49" fontId="7" fillId="0" borderId="3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0" fontId="3" fillId="0" borderId="0" xfId="0" applyFont="1" applyBorder="1" applyAlignment="1"/>
    <xf numFmtId="0" fontId="3" fillId="0" borderId="15" xfId="0" applyFont="1" applyBorder="1" applyAlignment="1"/>
    <xf numFmtId="0" fontId="16" fillId="0" borderId="15" xfId="0" applyFont="1" applyBorder="1" applyAlignment="1"/>
    <xf numFmtId="0" fontId="16" fillId="0" borderId="0" xfId="0" applyFont="1" applyBorder="1" applyAlignment="1"/>
    <xf numFmtId="0" fontId="10" fillId="2" borderId="4" xfId="0" applyFont="1" applyFill="1" applyBorder="1"/>
    <xf numFmtId="0" fontId="11" fillId="2" borderId="6" xfId="0" applyFont="1" applyFill="1" applyBorder="1" applyAlignment="1">
      <alignment horizontal="left"/>
    </xf>
    <xf numFmtId="0" fontId="10" fillId="2" borderId="6" xfId="0" applyFont="1" applyFill="1" applyBorder="1"/>
    <xf numFmtId="0" fontId="10" fillId="2" borderId="7" xfId="0" applyFont="1" applyFill="1" applyBorder="1"/>
    <xf numFmtId="0" fontId="6" fillId="0" borderId="21" xfId="0" applyFont="1" applyBorder="1"/>
    <xf numFmtId="0" fontId="3" fillId="0" borderId="21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Fill="1" applyBorder="1"/>
    <xf numFmtId="0" fontId="6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31" xfId="0" applyFont="1" applyBorder="1"/>
    <xf numFmtId="0" fontId="1" fillId="0" borderId="23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3" xfId="0" applyFont="1" applyFill="1" applyBorder="1"/>
    <xf numFmtId="0" fontId="7" fillId="0" borderId="9" xfId="0" applyFont="1" applyFill="1" applyBorder="1" applyAlignment="1">
      <alignment horizontal="center"/>
    </xf>
    <xf numFmtId="0" fontId="20" fillId="0" borderId="34" xfId="0" applyFont="1" applyFill="1" applyBorder="1"/>
    <xf numFmtId="0" fontId="20" fillId="0" borderId="34" xfId="0" applyFont="1" applyFill="1" applyBorder="1" applyAlignment="1">
      <alignment horizontal="center"/>
    </xf>
    <xf numFmtId="0" fontId="20" fillId="0" borderId="35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center"/>
    </xf>
    <xf numFmtId="0" fontId="20" fillId="0" borderId="19" xfId="0" applyFont="1" applyFill="1" applyBorder="1"/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2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/>
    </xf>
    <xf numFmtId="49" fontId="12" fillId="0" borderId="30" xfId="0" applyNumberFormat="1" applyFont="1" applyFill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/>
    </xf>
    <xf numFmtId="49" fontId="7" fillId="0" borderId="26" xfId="0" applyNumberFormat="1" applyFont="1" applyBorder="1" applyAlignment="1">
      <alignment horizontal="center"/>
    </xf>
    <xf numFmtId="0" fontId="23" fillId="0" borderId="45" xfId="0" applyFont="1" applyBorder="1" applyAlignment="1">
      <alignment vertical="center"/>
    </xf>
    <xf numFmtId="0" fontId="17" fillId="0" borderId="46" xfId="0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0" fontId="17" fillId="0" borderId="45" xfId="0" applyFont="1" applyBorder="1" applyAlignment="1">
      <alignment vertical="center"/>
    </xf>
    <xf numFmtId="0" fontId="17" fillId="0" borderId="47" xfId="0" applyFont="1" applyBorder="1" applyAlignment="1">
      <alignment vertical="center"/>
    </xf>
    <xf numFmtId="0" fontId="16" fillId="0" borderId="45" xfId="0" applyFont="1" applyBorder="1" applyAlignment="1">
      <alignment vertical="center"/>
    </xf>
    <xf numFmtId="0" fontId="16" fillId="0" borderId="48" xfId="0" applyFont="1" applyBorder="1" applyAlignment="1">
      <alignment vertical="center"/>
    </xf>
    <xf numFmtId="49" fontId="7" fillId="0" borderId="9" xfId="0" applyNumberFormat="1" applyFont="1" applyBorder="1" applyAlignment="1">
      <alignment horizontal="center"/>
    </xf>
    <xf numFmtId="49" fontId="7" fillId="0" borderId="14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8" fillId="0" borderId="12" xfId="0" applyFont="1" applyFill="1" applyBorder="1"/>
    <xf numFmtId="0" fontId="8" fillId="0" borderId="15" xfId="0" applyFont="1" applyFill="1" applyBorder="1"/>
    <xf numFmtId="0" fontId="7" fillId="0" borderId="28" xfId="0" applyFont="1" applyBorder="1" applyAlignment="1">
      <alignment horizontal="center"/>
    </xf>
    <xf numFmtId="0" fontId="9" fillId="0" borderId="12" xfId="0" applyFont="1" applyFill="1" applyBorder="1"/>
    <xf numFmtId="0" fontId="16" fillId="0" borderId="15" xfId="0" applyFont="1" applyFill="1" applyBorder="1"/>
    <xf numFmtId="0" fontId="1" fillId="0" borderId="9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5" fillId="0" borderId="0" xfId="0" applyFont="1" applyBorder="1"/>
    <xf numFmtId="0" fontId="15" fillId="0" borderId="22" xfId="0" applyFont="1" applyBorder="1"/>
    <xf numFmtId="0" fontId="14" fillId="0" borderId="22" xfId="0" applyFont="1" applyBorder="1"/>
    <xf numFmtId="0" fontId="20" fillId="0" borderId="0" xfId="0" applyFont="1" applyFill="1" applyBorder="1"/>
    <xf numFmtId="0" fontId="15" fillId="0" borderId="12" xfId="0" applyFont="1" applyBorder="1"/>
    <xf numFmtId="0" fontId="14" fillId="0" borderId="12" xfId="0" applyFont="1" applyBorder="1"/>
    <xf numFmtId="0" fontId="1" fillId="0" borderId="9" xfId="0" applyFont="1" applyBorder="1" applyAlignment="1">
      <alignment horizontal="center"/>
    </xf>
    <xf numFmtId="49" fontId="7" fillId="0" borderId="25" xfId="0" applyNumberFormat="1" applyFont="1" applyBorder="1" applyAlignment="1">
      <alignment horizontal="center"/>
    </xf>
    <xf numFmtId="0" fontId="1" fillId="0" borderId="22" xfId="0" applyFont="1" applyBorder="1"/>
    <xf numFmtId="0" fontId="1" fillId="0" borderId="24" xfId="0" applyFont="1" applyBorder="1" applyAlignment="1">
      <alignment horizontal="center"/>
    </xf>
    <xf numFmtId="0" fontId="0" fillId="0" borderId="0" xfId="0" applyBorder="1"/>
    <xf numFmtId="0" fontId="2" fillId="0" borderId="21" xfId="1" applyFont="1" applyFill="1" applyBorder="1" applyAlignment="1">
      <alignment horizontal="center" vertical="center"/>
    </xf>
    <xf numFmtId="0" fontId="14" fillId="0" borderId="21" xfId="0" applyFont="1" applyBorder="1"/>
    <xf numFmtId="0" fontId="0" fillId="0" borderId="8" xfId="0" applyBorder="1"/>
    <xf numFmtId="0" fontId="2" fillId="0" borderId="10" xfId="1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0" fillId="0" borderId="0" xfId="0" applyFill="1" applyBorder="1"/>
    <xf numFmtId="0" fontId="0" fillId="0" borderId="3" xfId="0" applyFill="1" applyBorder="1"/>
    <xf numFmtId="49" fontId="20" fillId="0" borderId="0" xfId="0" applyNumberFormat="1" applyFont="1" applyFill="1" applyBorder="1"/>
    <xf numFmtId="49" fontId="20" fillId="0" borderId="0" xfId="0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/>
    <xf numFmtId="0" fontId="9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49" fontId="20" fillId="0" borderId="12" xfId="0" applyNumberFormat="1" applyFont="1" applyFill="1" applyBorder="1" applyAlignment="1">
      <alignment horizontal="left" vertical="center"/>
    </xf>
    <xf numFmtId="49" fontId="20" fillId="0" borderId="22" xfId="0" applyNumberFormat="1" applyFont="1" applyFill="1" applyBorder="1" applyAlignment="1">
      <alignment horizontal="left" vertical="center"/>
    </xf>
    <xf numFmtId="49" fontId="20" fillId="0" borderId="34" xfId="0" applyNumberFormat="1" applyFont="1" applyFill="1" applyBorder="1" applyAlignment="1">
      <alignment horizontal="left" vertical="center"/>
    </xf>
    <xf numFmtId="0" fontId="15" fillId="0" borderId="15" xfId="0" applyFont="1" applyBorder="1"/>
    <xf numFmtId="0" fontId="14" fillId="0" borderId="15" xfId="0" applyFont="1" applyBorder="1"/>
    <xf numFmtId="0" fontId="15" fillId="0" borderId="41" xfId="0" applyFont="1" applyBorder="1"/>
    <xf numFmtId="0" fontId="23" fillId="0" borderId="49" xfId="0" applyFont="1" applyBorder="1" applyAlignment="1">
      <alignment vertical="center"/>
    </xf>
    <xf numFmtId="49" fontId="20" fillId="0" borderId="41" xfId="0" applyNumberFormat="1" applyFont="1" applyFill="1" applyBorder="1" applyAlignment="1">
      <alignment horizontal="left" vertical="center"/>
    </xf>
    <xf numFmtId="0" fontId="23" fillId="0" borderId="50" xfId="0" applyFont="1" applyBorder="1" applyAlignment="1">
      <alignment vertical="center"/>
    </xf>
    <xf numFmtId="0" fontId="23" fillId="0" borderId="51" xfId="0" applyFont="1" applyBorder="1" applyAlignment="1">
      <alignment vertical="center"/>
    </xf>
    <xf numFmtId="0" fontId="16" fillId="0" borderId="50" xfId="0" applyFont="1" applyBorder="1" applyAlignment="1">
      <alignment vertical="center"/>
    </xf>
    <xf numFmtId="0" fontId="16" fillId="0" borderId="51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/>
    </xf>
    <xf numFmtId="0" fontId="20" fillId="0" borderId="22" xfId="0" applyFont="1" applyFill="1" applyBorder="1" applyAlignment="1">
      <alignment horizontal="center"/>
    </xf>
    <xf numFmtId="0" fontId="1" fillId="0" borderId="37" xfId="0" applyFont="1" applyBorder="1"/>
    <xf numFmtId="0" fontId="20" fillId="0" borderId="15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/>
    </xf>
    <xf numFmtId="0" fontId="21" fillId="0" borderId="22" xfId="0" applyFont="1" applyFill="1" applyBorder="1"/>
    <xf numFmtId="0" fontId="20" fillId="0" borderId="22" xfId="0" applyFont="1" applyFill="1" applyBorder="1" applyAlignment="1">
      <alignment horizontal="left" vertical="center"/>
    </xf>
    <xf numFmtId="0" fontId="5" fillId="0" borderId="15" xfId="0" applyFont="1" applyFill="1" applyBorder="1"/>
    <xf numFmtId="0" fontId="1" fillId="0" borderId="16" xfId="0" applyFont="1" applyFill="1" applyBorder="1" applyAlignment="1">
      <alignment horizontal="center"/>
    </xf>
    <xf numFmtId="0" fontId="6" fillId="0" borderId="15" xfId="0" applyFont="1" applyFill="1" applyBorder="1"/>
    <xf numFmtId="0" fontId="3" fillId="0" borderId="16" xfId="0" applyFont="1" applyFill="1" applyBorder="1" applyAlignment="1">
      <alignment horizontal="center"/>
    </xf>
    <xf numFmtId="0" fontId="24" fillId="0" borderId="15" xfId="0" applyFont="1" applyFill="1" applyBorder="1"/>
    <xf numFmtId="0" fontId="1" fillId="0" borderId="53" xfId="0" applyFont="1" applyFill="1" applyBorder="1" applyAlignment="1">
      <alignment horizontal="center"/>
    </xf>
    <xf numFmtId="0" fontId="1" fillId="0" borderId="54" xfId="0" applyFont="1" applyFill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0" fontId="1" fillId="0" borderId="6" xfId="0" applyFont="1" applyBorder="1"/>
    <xf numFmtId="0" fontId="1" fillId="0" borderId="4" xfId="0" applyFont="1" applyBorder="1"/>
    <xf numFmtId="0" fontId="1" fillId="0" borderId="7" xfId="0" applyFont="1" applyBorder="1" applyAlignment="1">
      <alignment horizontal="center"/>
    </xf>
    <xf numFmtId="0" fontId="12" fillId="0" borderId="23" xfId="0" applyFont="1" applyBorder="1"/>
    <xf numFmtId="0" fontId="7" fillId="0" borderId="24" xfId="0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30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20" fillId="0" borderId="12" xfId="0" applyFont="1" applyBorder="1"/>
    <xf numFmtId="0" fontId="20" fillId="0" borderId="13" xfId="0" applyFont="1" applyBorder="1" applyAlignment="1">
      <alignment horizontal="center"/>
    </xf>
    <xf numFmtId="0" fontId="20" fillId="0" borderId="15" xfId="0" applyFont="1" applyBorder="1"/>
    <xf numFmtId="0" fontId="20" fillId="0" borderId="16" xfId="0" applyFont="1" applyBorder="1" applyAlignment="1">
      <alignment horizontal="center"/>
    </xf>
    <xf numFmtId="0" fontId="20" fillId="0" borderId="22" xfId="0" applyFont="1" applyBorder="1"/>
    <xf numFmtId="0" fontId="20" fillId="0" borderId="0" xfId="0" applyFont="1" applyBorder="1"/>
    <xf numFmtId="0" fontId="13" fillId="0" borderId="41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1" fillId="0" borderId="25" xfId="0" applyFont="1" applyBorder="1" applyAlignment="1">
      <alignment vertical="center"/>
    </xf>
    <xf numFmtId="0" fontId="7" fillId="0" borderId="12" xfId="0" applyFont="1" applyFill="1" applyBorder="1" applyAlignment="1">
      <alignment horizontal="left" vertical="center"/>
    </xf>
    <xf numFmtId="49" fontId="12" fillId="0" borderId="9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center" vertical="top"/>
    </xf>
    <xf numFmtId="0" fontId="1" fillId="0" borderId="56" xfId="0" applyFont="1" applyFill="1" applyBorder="1" applyAlignment="1">
      <alignment horizontal="center"/>
    </xf>
    <xf numFmtId="0" fontId="12" fillId="0" borderId="9" xfId="0" applyFont="1" applyBorder="1"/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7" fillId="0" borderId="14" xfId="0" applyFont="1" applyBorder="1"/>
    <xf numFmtId="0" fontId="1" fillId="0" borderId="25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1" fillId="0" borderId="42" xfId="0" applyFont="1" applyBorder="1"/>
    <xf numFmtId="49" fontId="12" fillId="0" borderId="27" xfId="0" applyNumberFormat="1" applyFont="1" applyBorder="1" applyAlignment="1">
      <alignment horizontal="center"/>
    </xf>
    <xf numFmtId="49" fontId="12" fillId="0" borderId="16" xfId="0" applyNumberFormat="1" applyFont="1" applyBorder="1" applyAlignment="1">
      <alignment horizontal="center"/>
    </xf>
    <xf numFmtId="0" fontId="12" fillId="0" borderId="52" xfId="0" applyFont="1" applyFill="1" applyBorder="1" applyAlignment="1">
      <alignment horizontal="center"/>
    </xf>
    <xf numFmtId="49" fontId="20" fillId="0" borderId="19" xfId="0" applyNumberFormat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22" xfId="0" applyFont="1" applyBorder="1" applyAlignment="1"/>
    <xf numFmtId="0" fontId="1" fillId="0" borderId="0" xfId="0" applyFont="1" applyBorder="1" applyAlignment="1">
      <alignment horizontal="center" vertical="center" shrinkToFit="1"/>
    </xf>
    <xf numFmtId="49" fontId="1" fillId="0" borderId="26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28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7" fillId="0" borderId="35" xfId="0" applyFont="1" applyBorder="1" applyAlignment="1">
      <alignment vertical="center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7" fillId="0" borderId="17" xfId="0" applyFont="1" applyBorder="1" applyAlignment="1">
      <alignment vertical="center"/>
    </xf>
    <xf numFmtId="49" fontId="1" fillId="0" borderId="30" xfId="0" applyNumberFormat="1" applyFont="1" applyBorder="1" applyAlignment="1">
      <alignment horizontal="center"/>
    </xf>
    <xf numFmtId="0" fontId="7" fillId="0" borderId="14" xfId="2" applyFont="1" applyBorder="1" applyAlignment="1" applyProtection="1">
      <alignment horizontal="left"/>
    </xf>
    <xf numFmtId="0" fontId="7" fillId="0" borderId="15" xfId="2" applyFont="1" applyBorder="1" applyAlignment="1" applyProtection="1">
      <alignment horizontal="left"/>
    </xf>
    <xf numFmtId="0" fontId="7" fillId="0" borderId="16" xfId="2" applyFont="1" applyBorder="1" applyAlignment="1" applyProtection="1">
      <alignment horizontal="left"/>
    </xf>
    <xf numFmtId="0" fontId="7" fillId="0" borderId="15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15" xfId="0" applyFont="1" applyBorder="1"/>
    <xf numFmtId="0" fontId="7" fillId="0" borderId="41" xfId="0" applyFont="1" applyFill="1" applyBorder="1"/>
    <xf numFmtId="0" fontId="7" fillId="0" borderId="43" xfId="0" applyFont="1" applyFill="1" applyBorder="1"/>
    <xf numFmtId="0" fontId="0" fillId="0" borderId="37" xfId="0" applyBorder="1"/>
    <xf numFmtId="0" fontId="0" fillId="0" borderId="38" xfId="0" applyBorder="1"/>
    <xf numFmtId="0" fontId="0" fillId="0" borderId="41" xfId="0" applyBorder="1"/>
    <xf numFmtId="0" fontId="0" fillId="0" borderId="43" xfId="0" applyBorder="1"/>
    <xf numFmtId="0" fontId="7" fillId="0" borderId="39" xfId="0" applyFont="1" applyFill="1" applyBorder="1"/>
    <xf numFmtId="0" fontId="0" fillId="0" borderId="57" xfId="0" applyBorder="1"/>
    <xf numFmtId="0" fontId="0" fillId="0" borderId="39" xfId="0" applyBorder="1"/>
    <xf numFmtId="0" fontId="7" fillId="0" borderId="53" xfId="0" applyFont="1" applyFill="1" applyBorder="1"/>
    <xf numFmtId="0" fontId="0" fillId="0" borderId="15" xfId="0" applyBorder="1"/>
    <xf numFmtId="0" fontId="0" fillId="0" borderId="16" xfId="0" applyBorder="1"/>
    <xf numFmtId="0" fontId="0" fillId="0" borderId="19" xfId="0" applyBorder="1"/>
    <xf numFmtId="0" fontId="0" fillId="0" borderId="22" xfId="0" applyBorder="1"/>
    <xf numFmtId="0" fontId="0" fillId="0" borderId="60" xfId="0" applyBorder="1"/>
    <xf numFmtId="49" fontId="7" fillId="0" borderId="25" xfId="0" applyNumberFormat="1" applyFont="1" applyFill="1" applyBorder="1" applyAlignment="1">
      <alignment horizontal="center" vertical="center"/>
    </xf>
    <xf numFmtId="0" fontId="7" fillId="0" borderId="42" xfId="0" applyFont="1" applyFill="1" applyBorder="1"/>
    <xf numFmtId="0" fontId="0" fillId="0" borderId="32" xfId="0" applyBorder="1"/>
    <xf numFmtId="0" fontId="0" fillId="0" borderId="12" xfId="0" applyBorder="1"/>
    <xf numFmtId="0" fontId="0" fillId="0" borderId="42" xfId="0" applyBorder="1"/>
    <xf numFmtId="0" fontId="7" fillId="0" borderId="18" xfId="0" applyFont="1" applyBorder="1"/>
    <xf numFmtId="0" fontId="22" fillId="0" borderId="30" xfId="0" applyFont="1" applyFill="1" applyBorder="1" applyAlignment="1">
      <alignment horizontal="center"/>
    </xf>
    <xf numFmtId="0" fontId="1" fillId="0" borderId="61" xfId="0" applyFont="1" applyFill="1" applyBorder="1" applyAlignment="1">
      <alignment horizontal="center"/>
    </xf>
    <xf numFmtId="0" fontId="22" fillId="0" borderId="25" xfId="0" applyFont="1" applyFill="1" applyBorder="1" applyAlignment="1">
      <alignment horizontal="center"/>
    </xf>
    <xf numFmtId="0" fontId="7" fillId="0" borderId="15" xfId="0" applyFont="1" applyBorder="1" applyAlignment="1">
      <alignment vertical="center"/>
    </xf>
    <xf numFmtId="0" fontId="22" fillId="0" borderId="26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0" fontId="7" fillId="0" borderId="13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22" fillId="0" borderId="27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17" fillId="0" borderId="16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1" fillId="0" borderId="62" xfId="0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vertical="center"/>
    </xf>
    <xf numFmtId="0" fontId="17" fillId="0" borderId="63" xfId="0" applyFont="1" applyBorder="1" applyAlignment="1">
      <alignment vertical="center"/>
    </xf>
    <xf numFmtId="0" fontId="23" fillId="0" borderId="63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4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25" fillId="0" borderId="47" xfId="0" applyFont="1" applyBorder="1" applyAlignment="1">
      <alignment vertical="center"/>
    </xf>
    <xf numFmtId="0" fontId="17" fillId="0" borderId="58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64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0" fontId="17" fillId="0" borderId="14" xfId="0" applyFont="1" applyBorder="1" applyAlignment="1">
      <alignment horizontal="center" vertical="center"/>
    </xf>
    <xf numFmtId="0" fontId="17" fillId="0" borderId="59" xfId="0" applyFont="1" applyBorder="1" applyAlignment="1">
      <alignment vertical="center"/>
    </xf>
    <xf numFmtId="0" fontId="17" fillId="0" borderId="65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9" xfId="0" applyFont="1" applyBorder="1"/>
    <xf numFmtId="0" fontId="7" fillId="0" borderId="1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16" fillId="0" borderId="67" xfId="0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49" fontId="17" fillId="0" borderId="27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49" fontId="17" fillId="0" borderId="26" xfId="0" applyNumberFormat="1" applyFont="1" applyBorder="1" applyAlignment="1">
      <alignment horizontal="center" vertical="center"/>
    </xf>
    <xf numFmtId="49" fontId="17" fillId="0" borderId="9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68" xfId="0" applyFont="1" applyFill="1" applyBorder="1" applyAlignment="1">
      <alignment horizontal="center"/>
    </xf>
    <xf numFmtId="0" fontId="9" fillId="0" borderId="2" xfId="0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10" xfId="0" applyFont="1" applyFill="1" applyBorder="1" applyAlignment="1"/>
    <xf numFmtId="0" fontId="8" fillId="0" borderId="16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9" fillId="0" borderId="10" xfId="0" applyFont="1" applyFill="1" applyBorder="1"/>
    <xf numFmtId="0" fontId="7" fillId="0" borderId="10" xfId="0" applyFont="1" applyFill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49" fontId="17" fillId="0" borderId="15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/>
    </xf>
    <xf numFmtId="0" fontId="16" fillId="0" borderId="10" xfId="0" applyFont="1" applyFill="1" applyBorder="1"/>
    <xf numFmtId="0" fontId="20" fillId="0" borderId="10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20" fillId="0" borderId="31" xfId="0" applyFont="1" applyFill="1" applyBorder="1" applyAlignment="1">
      <alignment horizontal="center"/>
    </xf>
    <xf numFmtId="0" fontId="16" fillId="0" borderId="6" xfId="0" applyFont="1" applyFill="1" applyBorder="1"/>
    <xf numFmtId="0" fontId="20" fillId="0" borderId="6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49" fontId="7" fillId="0" borderId="20" xfId="0" applyNumberFormat="1" applyFont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49" fontId="12" fillId="0" borderId="12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3" xfId="0" applyFont="1" applyFill="1" applyBorder="1"/>
    <xf numFmtId="0" fontId="5" fillId="0" borderId="22" xfId="0" applyFont="1" applyFill="1" applyBorder="1"/>
    <xf numFmtId="0" fontId="1" fillId="0" borderId="24" xfId="0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23" xfId="0" applyFont="1" applyBorder="1" applyAlignment="1">
      <alignment horizontal="center"/>
    </xf>
    <xf numFmtId="49" fontId="7" fillId="0" borderId="4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9" fillId="0" borderId="22" xfId="0" applyFont="1" applyBorder="1"/>
    <xf numFmtId="0" fontId="8" fillId="0" borderId="22" xfId="0" applyFont="1" applyBorder="1" applyAlignment="1">
      <alignment horizontal="center"/>
    </xf>
    <xf numFmtId="0" fontId="9" fillId="0" borderId="15" xfId="0" applyFont="1" applyBorder="1"/>
    <xf numFmtId="0" fontId="8" fillId="0" borderId="15" xfId="0" applyFont="1" applyBorder="1" applyAlignment="1">
      <alignment horizontal="center"/>
    </xf>
    <xf numFmtId="0" fontId="9" fillId="0" borderId="19" xfId="0" applyFont="1" applyBorder="1"/>
    <xf numFmtId="0" fontId="8" fillId="0" borderId="19" xfId="0" applyFont="1" applyBorder="1" applyAlignment="1">
      <alignment horizontal="center"/>
    </xf>
    <xf numFmtId="0" fontId="7" fillId="0" borderId="16" xfId="0" applyFont="1" applyBorder="1"/>
    <xf numFmtId="0" fontId="7" fillId="0" borderId="16" xfId="0" applyFont="1" applyBorder="1" applyAlignment="1">
      <alignment horizontal="center"/>
    </xf>
    <xf numFmtId="0" fontId="7" fillId="0" borderId="23" xfId="0" applyFont="1" applyBorder="1"/>
    <xf numFmtId="0" fontId="7" fillId="0" borderId="21" xfId="0" applyFont="1" applyBorder="1"/>
    <xf numFmtId="0" fontId="8" fillId="0" borderId="0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1" xfId="0" applyFont="1" applyFill="1" applyBorder="1"/>
    <xf numFmtId="0" fontId="5" fillId="0" borderId="2" xfId="0" applyFont="1" applyFill="1" applyBorder="1"/>
    <xf numFmtId="0" fontId="1" fillId="0" borderId="3" xfId="0" applyFont="1" applyFill="1" applyBorder="1" applyAlignment="1">
      <alignment horizontal="center"/>
    </xf>
    <xf numFmtId="0" fontId="2" fillId="0" borderId="2" xfId="0" applyFont="1" applyFill="1" applyBorder="1"/>
    <xf numFmtId="0" fontId="1" fillId="0" borderId="36" xfId="0" applyFont="1" applyBorder="1" applyAlignment="1">
      <alignment horizontal="center"/>
    </xf>
    <xf numFmtId="0" fontId="6" fillId="0" borderId="22" xfId="0" applyFont="1" applyFill="1" applyBorder="1"/>
    <xf numFmtId="0" fontId="3" fillId="0" borderId="24" xfId="0" applyFont="1" applyFill="1" applyBorder="1" applyAlignment="1">
      <alignment horizontal="center"/>
    </xf>
    <xf numFmtId="0" fontId="24" fillId="0" borderId="2" xfId="0" applyFont="1" applyFill="1" applyBorder="1"/>
    <xf numFmtId="0" fontId="6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49" fontId="7" fillId="0" borderId="13" xfId="0" applyNumberFormat="1" applyFont="1" applyFill="1" applyBorder="1" applyAlignment="1">
      <alignment horizontal="center"/>
    </xf>
    <xf numFmtId="49" fontId="7" fillId="0" borderId="31" xfId="0" applyNumberFormat="1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center"/>
    </xf>
    <xf numFmtId="49" fontId="20" fillId="0" borderId="0" xfId="0" applyNumberFormat="1" applyFont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7" fillId="0" borderId="25" xfId="1" applyFont="1" applyFill="1" applyBorder="1" applyAlignment="1">
      <alignment horizontal="center" vertical="top" wrapText="1"/>
    </xf>
    <xf numFmtId="0" fontId="7" fillId="0" borderId="27" xfId="0" applyFont="1" applyBorder="1" applyAlignment="1">
      <alignment horizontal="center"/>
    </xf>
    <xf numFmtId="0" fontId="24" fillId="0" borderId="22" xfId="0" applyFont="1" applyFill="1" applyBorder="1"/>
    <xf numFmtId="0" fontId="1" fillId="0" borderId="31" xfId="0" applyFont="1" applyBorder="1"/>
    <xf numFmtId="0" fontId="7" fillId="0" borderId="22" xfId="0" applyFont="1" applyBorder="1" applyAlignment="1">
      <alignment horizontal="left"/>
    </xf>
    <xf numFmtId="49" fontId="7" fillId="0" borderId="9" xfId="0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7" fillId="0" borderId="36" xfId="0" applyFont="1" applyBorder="1" applyAlignment="1">
      <alignment horizontal="center"/>
    </xf>
    <xf numFmtId="0" fontId="24" fillId="0" borderId="34" xfId="0" applyFont="1" applyFill="1" applyBorder="1"/>
    <xf numFmtId="0" fontId="6" fillId="0" borderId="34" xfId="0" applyFont="1" applyFill="1" applyBorder="1"/>
    <xf numFmtId="0" fontId="3" fillId="0" borderId="35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16" fillId="0" borderId="2" xfId="0" applyNumberFormat="1" applyFont="1" applyBorder="1" applyAlignment="1">
      <alignment horizontal="center" vertical="top"/>
    </xf>
    <xf numFmtId="0" fontId="3" fillId="0" borderId="2" xfId="0" applyFont="1" applyBorder="1"/>
    <xf numFmtId="49" fontId="13" fillId="0" borderId="2" xfId="0" applyNumberFormat="1" applyFont="1" applyBorder="1" applyAlignment="1">
      <alignment horizontal="center" vertical="top"/>
    </xf>
    <xf numFmtId="0" fontId="16" fillId="0" borderId="3" xfId="0" applyFont="1" applyBorder="1" applyAlignment="1">
      <alignment horizontal="center"/>
    </xf>
    <xf numFmtId="0" fontId="7" fillId="0" borderId="39" xfId="0" applyFont="1" applyBorder="1" applyAlignment="1">
      <alignment horizontal="left"/>
    </xf>
    <xf numFmtId="0" fontId="7" fillId="0" borderId="30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 shrinkToFit="1"/>
    </xf>
    <xf numFmtId="49" fontId="7" fillId="0" borderId="29" xfId="0" applyNumberFormat="1" applyFont="1" applyFill="1" applyBorder="1" applyAlignment="1">
      <alignment horizontal="center"/>
    </xf>
    <xf numFmtId="0" fontId="1" fillId="0" borderId="23" xfId="0" applyFont="1" applyBorder="1" applyAlignment="1">
      <alignment vertical="center"/>
    </xf>
    <xf numFmtId="0" fontId="17" fillId="0" borderId="14" xfId="0" applyFont="1" applyBorder="1"/>
    <xf numFmtId="0" fontId="27" fillId="0" borderId="2" xfId="0" applyFont="1" applyFill="1" applyBorder="1"/>
    <xf numFmtId="0" fontId="20" fillId="0" borderId="3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center"/>
    </xf>
    <xf numFmtId="0" fontId="19" fillId="0" borderId="12" xfId="0" applyFont="1" applyFill="1" applyBorder="1"/>
    <xf numFmtId="0" fontId="3" fillId="0" borderId="13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left" vertical="center"/>
    </xf>
    <xf numFmtId="49" fontId="7" fillId="0" borderId="33" xfId="0" applyNumberFormat="1" applyFont="1" applyFill="1" applyBorder="1" applyAlignment="1">
      <alignment horizontal="center"/>
    </xf>
    <xf numFmtId="49" fontId="7" fillId="0" borderId="33" xfId="0" applyNumberFormat="1" applyFont="1" applyFill="1" applyBorder="1"/>
    <xf numFmtId="49" fontId="7" fillId="0" borderId="34" xfId="0" applyNumberFormat="1" applyFont="1" applyFill="1" applyBorder="1"/>
    <xf numFmtId="49" fontId="7" fillId="0" borderId="34" xfId="0" applyNumberFormat="1" applyFont="1" applyFill="1" applyBorder="1" applyAlignment="1">
      <alignment horizontal="center"/>
    </xf>
    <xf numFmtId="49" fontId="7" fillId="0" borderId="35" xfId="0" applyNumberFormat="1" applyFont="1" applyFill="1" applyBorder="1" applyAlignment="1">
      <alignment horizontal="left" vertical="center"/>
    </xf>
    <xf numFmtId="0" fontId="7" fillId="0" borderId="11" xfId="2" applyFont="1" applyBorder="1" applyAlignment="1" applyProtection="1">
      <alignment horizontal="left"/>
    </xf>
    <xf numFmtId="0" fontId="7" fillId="0" borderId="12" xfId="2" applyFont="1" applyBorder="1" applyAlignment="1" applyProtection="1">
      <alignment horizontal="left"/>
    </xf>
    <xf numFmtId="0" fontId="7" fillId="0" borderId="13" xfId="2" applyFont="1" applyBorder="1" applyAlignment="1" applyProtection="1">
      <alignment horizontal="left"/>
    </xf>
    <xf numFmtId="49" fontId="12" fillId="0" borderId="12" xfId="0" applyNumberFormat="1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/>
    </xf>
    <xf numFmtId="0" fontId="20" fillId="0" borderId="19" xfId="0" applyFont="1" applyBorder="1" applyAlignment="1"/>
    <xf numFmtId="0" fontId="20" fillId="0" borderId="20" xfId="0" applyFont="1" applyBorder="1" applyAlignment="1"/>
    <xf numFmtId="0" fontId="7" fillId="0" borderId="23" xfId="0" applyFont="1" applyFill="1" applyBorder="1" applyAlignment="1"/>
    <xf numFmtId="0" fontId="7" fillId="0" borderId="22" xfId="0" applyFont="1" applyFill="1" applyBorder="1" applyAlignment="1"/>
    <xf numFmtId="0" fontId="7" fillId="0" borderId="24" xfId="0" applyFont="1" applyFill="1" applyBorder="1" applyAlignment="1"/>
    <xf numFmtId="49" fontId="12" fillId="0" borderId="25" xfId="0" applyNumberFormat="1" applyFont="1" applyFill="1" applyBorder="1" applyAlignment="1">
      <alignment horizontal="center" vertical="center"/>
    </xf>
    <xf numFmtId="0" fontId="24" fillId="0" borderId="19" xfId="0" applyFont="1" applyFill="1" applyBorder="1"/>
    <xf numFmtId="0" fontId="6" fillId="0" borderId="19" xfId="0" applyFont="1" applyFill="1" applyBorder="1"/>
    <xf numFmtId="0" fontId="17" fillId="0" borderId="23" xfId="0" applyFont="1" applyBorder="1"/>
    <xf numFmtId="49" fontId="7" fillId="0" borderId="30" xfId="0" applyNumberFormat="1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49" fontId="7" fillId="0" borderId="10" xfId="0" applyNumberFormat="1" applyFont="1" applyFill="1" applyBorder="1"/>
    <xf numFmtId="0" fontId="20" fillId="0" borderId="0" xfId="0" applyFont="1" applyBorder="1" applyAlignment="1">
      <alignment horizontal="center"/>
    </xf>
    <xf numFmtId="0" fontId="12" fillId="0" borderId="30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35" xfId="0" applyFont="1" applyBorder="1" applyAlignment="1">
      <alignment vertical="center"/>
    </xf>
    <xf numFmtId="0" fontId="7" fillId="0" borderId="10" xfId="0" applyFont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49" fontId="20" fillId="0" borderId="71" xfId="0" applyNumberFormat="1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  <xf numFmtId="0" fontId="7" fillId="0" borderId="17" xfId="1" applyFont="1" applyFill="1" applyBorder="1" applyAlignment="1">
      <alignment horizontal="center" vertical="top" wrapText="1"/>
    </xf>
    <xf numFmtId="0" fontId="14" fillId="0" borderId="16" xfId="0" applyFont="1" applyBorder="1"/>
    <xf numFmtId="0" fontId="7" fillId="0" borderId="27" xfId="1" applyFont="1" applyFill="1" applyBorder="1" applyAlignment="1">
      <alignment horizontal="center" vertical="top" wrapText="1"/>
    </xf>
    <xf numFmtId="0" fontId="7" fillId="0" borderId="16" xfId="1" applyFont="1" applyFill="1" applyBorder="1" applyAlignment="1">
      <alignment horizontal="center" vertical="top" wrapText="1"/>
    </xf>
    <xf numFmtId="0" fontId="27" fillId="0" borderId="15" xfId="0" applyFont="1" applyBorder="1"/>
    <xf numFmtId="0" fontId="27" fillId="0" borderId="16" xfId="0" applyFont="1" applyBorder="1"/>
    <xf numFmtId="0" fontId="16" fillId="0" borderId="30" xfId="0" applyFont="1" applyBorder="1" applyAlignment="1">
      <alignment horizontal="center"/>
    </xf>
    <xf numFmtId="0" fontId="7" fillId="0" borderId="30" xfId="1" applyFont="1" applyFill="1" applyBorder="1" applyAlignment="1">
      <alignment horizontal="center" vertical="top" wrapText="1"/>
    </xf>
    <xf numFmtId="0" fontId="7" fillId="0" borderId="24" xfId="1" applyFont="1" applyFill="1" applyBorder="1" applyAlignment="1">
      <alignment horizontal="center" vertical="top" wrapText="1"/>
    </xf>
    <xf numFmtId="0" fontId="27" fillId="0" borderId="12" xfId="0" applyFont="1" applyBorder="1"/>
    <xf numFmtId="0" fontId="27" fillId="0" borderId="13" xfId="0" applyFont="1" applyBorder="1"/>
    <xf numFmtId="0" fontId="20" fillId="0" borderId="26" xfId="1" applyFont="1" applyFill="1" applyBorder="1" applyAlignment="1">
      <alignment horizontal="center" vertical="top" wrapText="1"/>
    </xf>
    <xf numFmtId="0" fontId="20" fillId="0" borderId="13" xfId="1" applyFont="1" applyFill="1" applyBorder="1" applyAlignment="1">
      <alignment horizontal="center" vertical="top" wrapText="1"/>
    </xf>
    <xf numFmtId="0" fontId="27" fillId="0" borderId="19" xfId="0" applyFont="1" applyBorder="1"/>
    <xf numFmtId="0" fontId="27" fillId="0" borderId="20" xfId="0" applyFont="1" applyBorder="1"/>
    <xf numFmtId="0" fontId="7" fillId="0" borderId="41" xfId="0" applyFont="1" applyBorder="1" applyAlignment="1">
      <alignment horizontal="left"/>
    </xf>
    <xf numFmtId="49" fontId="7" fillId="0" borderId="23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0" fontId="25" fillId="0" borderId="22" xfId="0" applyFont="1" applyBorder="1" applyAlignment="1">
      <alignment vertical="center"/>
    </xf>
    <xf numFmtId="49" fontId="26" fillId="0" borderId="30" xfId="0" applyNumberFormat="1" applyFont="1" applyBorder="1" applyAlignment="1">
      <alignment horizontal="center" vertical="center"/>
    </xf>
    <xf numFmtId="0" fontId="16" fillId="0" borderId="22" xfId="0" applyFont="1" applyBorder="1" applyAlignment="1">
      <alignment vertical="center"/>
    </xf>
    <xf numFmtId="0" fontId="8" fillId="0" borderId="24" xfId="0" applyFont="1" applyFill="1" applyBorder="1" applyAlignment="1">
      <alignment horizontal="left" vertical="center"/>
    </xf>
    <xf numFmtId="49" fontId="17" fillId="0" borderId="22" xfId="0" applyNumberFormat="1" applyFont="1" applyBorder="1" applyAlignment="1">
      <alignment horizontal="center" vertical="center"/>
    </xf>
    <xf numFmtId="0" fontId="13" fillId="0" borderId="24" xfId="0" applyFont="1" applyFill="1" applyBorder="1" applyAlignment="1">
      <alignment horizontal="center"/>
    </xf>
    <xf numFmtId="49" fontId="17" fillId="0" borderId="16" xfId="0" applyNumberFormat="1" applyFont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/>
    </xf>
    <xf numFmtId="49" fontId="7" fillId="0" borderId="24" xfId="0" applyNumberFormat="1" applyFont="1" applyFill="1" applyBorder="1" applyAlignment="1">
      <alignment horizontal="left" vertical="center"/>
    </xf>
    <xf numFmtId="49" fontId="7" fillId="0" borderId="10" xfId="0" applyNumberFormat="1" applyFont="1" applyFill="1" applyBorder="1" applyAlignment="1">
      <alignment horizontal="center"/>
    </xf>
    <xf numFmtId="49" fontId="7" fillId="0" borderId="31" xfId="0" applyNumberFormat="1" applyFont="1" applyFill="1" applyBorder="1" applyAlignment="1">
      <alignment horizontal="left" vertical="center"/>
    </xf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2" fillId="0" borderId="15" xfId="0" applyFont="1" applyBorder="1"/>
    <xf numFmtId="0" fontId="9" fillId="0" borderId="37" xfId="0" applyFont="1" applyBorder="1"/>
    <xf numFmtId="0" fontId="17" fillId="0" borderId="0" xfId="0" applyFont="1" applyAlignment="1"/>
    <xf numFmtId="0" fontId="17" fillId="0" borderId="14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7" fillId="0" borderId="44" xfId="0" applyFont="1" applyBorder="1" applyAlignment="1">
      <alignment horizontal="left"/>
    </xf>
    <xf numFmtId="49" fontId="12" fillId="0" borderId="36" xfId="0" applyNumberFormat="1" applyFont="1" applyFill="1" applyBorder="1" applyAlignment="1">
      <alignment horizontal="center" vertical="center"/>
    </xf>
    <xf numFmtId="49" fontId="12" fillId="0" borderId="26" xfId="0" applyNumberFormat="1" applyFont="1" applyFill="1" applyBorder="1" applyAlignment="1">
      <alignment horizontal="center" vertical="center"/>
    </xf>
    <xf numFmtId="0" fontId="20" fillId="0" borderId="12" xfId="2" applyFont="1" applyBorder="1" applyAlignment="1" applyProtection="1"/>
    <xf numFmtId="0" fontId="20" fillId="0" borderId="13" xfId="2" applyFont="1" applyBorder="1" applyAlignment="1" applyProtection="1"/>
    <xf numFmtId="0" fontId="7" fillId="0" borderId="0" xfId="0" applyFont="1" applyBorder="1"/>
    <xf numFmtId="0" fontId="7" fillId="0" borderId="14" xfId="0" applyFont="1" applyFill="1" applyBorder="1" applyAlignment="1">
      <alignment horizontal="left"/>
    </xf>
    <xf numFmtId="0" fontId="27" fillId="0" borderId="22" xfId="0" applyFont="1" applyBorder="1"/>
    <xf numFmtId="0" fontId="27" fillId="0" borderId="24" xfId="0" applyFont="1" applyBorder="1"/>
    <xf numFmtId="49" fontId="7" fillId="0" borderId="43" xfId="0" applyNumberFormat="1" applyFont="1" applyBorder="1" applyAlignment="1">
      <alignment horizontal="center"/>
    </xf>
    <xf numFmtId="0" fontId="7" fillId="0" borderId="72" xfId="0" applyFont="1" applyBorder="1" applyAlignment="1">
      <alignment horizontal="left"/>
    </xf>
    <xf numFmtId="49" fontId="7" fillId="0" borderId="24" xfId="0" applyNumberFormat="1" applyFont="1" applyFill="1" applyBorder="1" applyAlignment="1">
      <alignment horizontal="center"/>
    </xf>
    <xf numFmtId="0" fontId="7" fillId="0" borderId="27" xfId="0" applyFont="1" applyBorder="1" applyAlignment="1">
      <alignment vertical="center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vertical="center"/>
    </xf>
    <xf numFmtId="0" fontId="7" fillId="0" borderId="41" xfId="0" applyFont="1" applyBorder="1"/>
    <xf numFmtId="0" fontId="7" fillId="0" borderId="40" xfId="0" applyFont="1" applyBorder="1"/>
    <xf numFmtId="49" fontId="7" fillId="0" borderId="0" xfId="0" applyNumberFormat="1" applyFont="1" applyBorder="1" applyAlignment="1">
      <alignment horizontal="left"/>
    </xf>
    <xf numFmtId="0" fontId="7" fillId="0" borderId="26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70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66" xfId="0" applyFont="1" applyBorder="1" applyAlignment="1">
      <alignment vertical="center"/>
    </xf>
    <xf numFmtId="0" fontId="7" fillId="0" borderId="11" xfId="2" applyFont="1" applyBorder="1" applyAlignment="1" applyProtection="1"/>
    <xf numFmtId="0" fontId="7" fillId="0" borderId="18" xfId="0" applyFont="1" applyBorder="1" applyAlignment="1"/>
    <xf numFmtId="49" fontId="29" fillId="0" borderId="13" xfId="0" applyNumberFormat="1" applyFont="1" applyBorder="1" applyAlignment="1">
      <alignment horizontal="center"/>
    </xf>
    <xf numFmtId="49" fontId="29" fillId="0" borderId="31" xfId="0" applyNumberFormat="1" applyFont="1" applyBorder="1" applyAlignment="1">
      <alignment horizontal="center"/>
    </xf>
    <xf numFmtId="49" fontId="28" fillId="0" borderId="31" xfId="0" applyNumberFormat="1" applyFont="1" applyBorder="1" applyAlignment="1">
      <alignment horizontal="center"/>
    </xf>
    <xf numFmtId="49" fontId="28" fillId="0" borderId="26" xfId="0" applyNumberFormat="1" applyFont="1" applyBorder="1" applyAlignment="1">
      <alignment horizontal="center"/>
    </xf>
    <xf numFmtId="49" fontId="28" fillId="0" borderId="27" xfId="0" applyNumberFormat="1" applyFont="1" applyBorder="1" applyAlignment="1">
      <alignment horizontal="center"/>
    </xf>
    <xf numFmtId="49" fontId="29" fillId="0" borderId="27" xfId="0" applyNumberFormat="1" applyFont="1" applyBorder="1" applyAlignment="1">
      <alignment horizontal="center"/>
    </xf>
    <xf numFmtId="49" fontId="28" fillId="0" borderId="16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49" fontId="28" fillId="0" borderId="28" xfId="0" applyNumberFormat="1" applyFont="1" applyBorder="1" applyAlignment="1">
      <alignment horizontal="center"/>
    </xf>
    <xf numFmtId="49" fontId="28" fillId="0" borderId="25" xfId="0" applyNumberFormat="1" applyFont="1" applyBorder="1" applyAlignment="1">
      <alignment horizontal="center"/>
    </xf>
    <xf numFmtId="49" fontId="29" fillId="0" borderId="26" xfId="0" applyNumberFormat="1" applyFont="1" applyFill="1" applyBorder="1" applyAlignment="1">
      <alignment horizontal="center"/>
    </xf>
    <xf numFmtId="49" fontId="29" fillId="0" borderId="28" xfId="0" applyNumberFormat="1" applyFont="1" applyFill="1" applyBorder="1" applyAlignment="1">
      <alignment horizontal="center"/>
    </xf>
    <xf numFmtId="49" fontId="28" fillId="0" borderId="5" xfId="0" applyNumberFormat="1" applyFont="1" applyFill="1" applyBorder="1" applyAlignment="1">
      <alignment horizontal="center" vertical="center"/>
    </xf>
    <xf numFmtId="49" fontId="28" fillId="0" borderId="17" xfId="0" applyNumberFormat="1" applyFont="1" applyFill="1" applyBorder="1" applyAlignment="1">
      <alignment horizontal="center"/>
    </xf>
    <xf numFmtId="49" fontId="28" fillId="0" borderId="30" xfId="0" applyNumberFormat="1" applyFont="1" applyFill="1" applyBorder="1" applyAlignment="1">
      <alignment horizontal="center" vertical="center"/>
    </xf>
    <xf numFmtId="49" fontId="28" fillId="0" borderId="16" xfId="0" applyNumberFormat="1" applyFont="1" applyFill="1" applyBorder="1" applyAlignment="1">
      <alignment horizontal="center"/>
    </xf>
    <xf numFmtId="49" fontId="28" fillId="0" borderId="9" xfId="0" applyNumberFormat="1" applyFont="1" applyFill="1" applyBorder="1" applyAlignment="1">
      <alignment horizontal="center" vertical="center"/>
    </xf>
    <xf numFmtId="49" fontId="28" fillId="0" borderId="20" xfId="0" applyNumberFormat="1" applyFont="1" applyFill="1" applyBorder="1" applyAlignment="1">
      <alignment horizontal="center"/>
    </xf>
    <xf numFmtId="49" fontId="28" fillId="0" borderId="26" xfId="0" applyNumberFormat="1" applyFont="1" applyFill="1" applyBorder="1" applyAlignment="1">
      <alignment horizontal="center" vertical="center"/>
    </xf>
    <xf numFmtId="49" fontId="28" fillId="0" borderId="26" xfId="0" applyNumberFormat="1" applyFont="1" applyFill="1" applyBorder="1" applyAlignment="1">
      <alignment horizontal="center"/>
    </xf>
    <xf numFmtId="49" fontId="28" fillId="0" borderId="30" xfId="0" applyNumberFormat="1" applyFont="1" applyBorder="1" applyAlignment="1">
      <alignment horizontal="center" vertical="center"/>
    </xf>
    <xf numFmtId="49" fontId="28" fillId="0" borderId="27" xfId="0" applyNumberFormat="1" applyFont="1" applyFill="1" applyBorder="1" applyAlignment="1">
      <alignment horizontal="center"/>
    </xf>
    <xf numFmtId="49" fontId="28" fillId="0" borderId="23" xfId="0" applyNumberFormat="1" applyFont="1" applyFill="1" applyBorder="1" applyAlignment="1">
      <alignment horizontal="center" vertical="center"/>
    </xf>
    <xf numFmtId="49" fontId="28" fillId="0" borderId="27" xfId="0" applyNumberFormat="1" applyFont="1" applyBorder="1" applyAlignment="1">
      <alignment horizontal="center" vertical="center"/>
    </xf>
    <xf numFmtId="0" fontId="29" fillId="0" borderId="10" xfId="0" applyFont="1" applyFill="1" applyBorder="1" applyAlignment="1">
      <alignment horizontal="center"/>
    </xf>
    <xf numFmtId="0" fontId="29" fillId="0" borderId="31" xfId="0" applyFont="1" applyFill="1" applyBorder="1" applyAlignment="1">
      <alignment horizontal="left" vertical="center"/>
    </xf>
    <xf numFmtId="49" fontId="28" fillId="0" borderId="30" xfId="0" applyNumberFormat="1" applyFont="1" applyFill="1" applyBorder="1" applyAlignment="1">
      <alignment horizontal="center"/>
    </xf>
    <xf numFmtId="49" fontId="29" fillId="0" borderId="30" xfId="0" applyNumberFormat="1" applyFont="1" applyFill="1" applyBorder="1" applyAlignment="1">
      <alignment horizontal="center"/>
    </xf>
    <xf numFmtId="49" fontId="29" fillId="0" borderId="30" xfId="0" applyNumberFormat="1" applyFont="1" applyFill="1" applyBorder="1" applyAlignment="1">
      <alignment horizontal="center" vertical="center"/>
    </xf>
    <xf numFmtId="49" fontId="28" fillId="0" borderId="36" xfId="0" applyNumberFormat="1" applyFont="1" applyFill="1" applyBorder="1" applyAlignment="1">
      <alignment horizontal="center"/>
    </xf>
    <xf numFmtId="49" fontId="28" fillId="0" borderId="25" xfId="0" applyNumberFormat="1" applyFont="1" applyFill="1" applyBorder="1" applyAlignment="1">
      <alignment horizontal="center" vertical="center"/>
    </xf>
    <xf numFmtId="49" fontId="28" fillId="0" borderId="25" xfId="0" applyNumberFormat="1" applyFont="1" applyFill="1" applyBorder="1" applyAlignment="1">
      <alignment horizontal="center"/>
    </xf>
    <xf numFmtId="49" fontId="28" fillId="0" borderId="28" xfId="0" applyNumberFormat="1" applyFont="1" applyFill="1" applyBorder="1" applyAlignment="1">
      <alignment horizontal="center"/>
    </xf>
    <xf numFmtId="49" fontId="28" fillId="0" borderId="17" xfId="0" applyNumberFormat="1" applyFont="1" applyFill="1" applyBorder="1" applyAlignment="1">
      <alignment horizontal="center" vertical="center"/>
    </xf>
    <xf numFmtId="49" fontId="28" fillId="0" borderId="28" xfId="0" applyNumberFormat="1" applyFont="1" applyFill="1" applyBorder="1" applyAlignment="1">
      <alignment horizontal="center" vertical="center"/>
    </xf>
    <xf numFmtId="49" fontId="29" fillId="0" borderId="13" xfId="0" applyNumberFormat="1" applyFont="1" applyFill="1" applyBorder="1" applyAlignment="1">
      <alignment horizontal="center" vertical="center"/>
    </xf>
    <xf numFmtId="49" fontId="29" fillId="0" borderId="15" xfId="0" applyNumberFormat="1" applyFont="1" applyFill="1" applyBorder="1" applyAlignment="1">
      <alignment horizontal="center" vertical="center"/>
    </xf>
    <xf numFmtId="49" fontId="28" fillId="0" borderId="22" xfId="0" applyNumberFormat="1" applyFont="1" applyFill="1" applyBorder="1" applyAlignment="1">
      <alignment horizontal="center"/>
    </xf>
    <xf numFmtId="49" fontId="28" fillId="0" borderId="15" xfId="0" applyNumberFormat="1" applyFont="1" applyFill="1" applyBorder="1" applyAlignment="1">
      <alignment horizontal="center" vertical="center"/>
    </xf>
    <xf numFmtId="49" fontId="28" fillId="0" borderId="27" xfId="0" applyNumberFormat="1" applyFont="1" applyFill="1" applyBorder="1" applyAlignment="1">
      <alignment horizontal="center" vertical="top"/>
    </xf>
    <xf numFmtId="49" fontId="28" fillId="0" borderId="22" xfId="0" applyNumberFormat="1" applyFont="1" applyFill="1" applyBorder="1" applyAlignment="1">
      <alignment horizontal="center" vertical="center"/>
    </xf>
    <xf numFmtId="49" fontId="28" fillId="0" borderId="27" xfId="0" applyNumberFormat="1" applyFont="1" applyFill="1" applyBorder="1" applyAlignment="1">
      <alignment horizontal="center" vertical="center"/>
    </xf>
    <xf numFmtId="49" fontId="28" fillId="0" borderId="15" xfId="0" applyNumberFormat="1" applyFont="1" applyFill="1" applyBorder="1" applyAlignment="1">
      <alignment horizontal="center" vertical="top"/>
    </xf>
    <xf numFmtId="49" fontId="29" fillId="0" borderId="27" xfId="0" applyNumberFormat="1" applyFont="1" applyFill="1" applyBorder="1" applyAlignment="1">
      <alignment horizontal="center" vertical="center"/>
    </xf>
    <xf numFmtId="49" fontId="28" fillId="0" borderId="13" xfId="0" applyNumberFormat="1" applyFont="1" applyFill="1" applyBorder="1" applyAlignment="1">
      <alignment horizontal="center" vertical="center"/>
    </xf>
    <xf numFmtId="49" fontId="28" fillId="0" borderId="16" xfId="0" applyNumberFormat="1" applyFont="1" applyFill="1" applyBorder="1" applyAlignment="1">
      <alignment horizontal="center" vertical="top"/>
    </xf>
    <xf numFmtId="49" fontId="29" fillId="0" borderId="16" xfId="0" applyNumberFormat="1" applyFont="1" applyFill="1" applyBorder="1" applyAlignment="1">
      <alignment horizontal="center" vertical="center"/>
    </xf>
    <xf numFmtId="49" fontId="28" fillId="0" borderId="16" xfId="0" applyNumberFormat="1" applyFont="1" applyFill="1" applyBorder="1" applyAlignment="1">
      <alignment horizontal="center" vertical="center"/>
    </xf>
    <xf numFmtId="49" fontId="28" fillId="0" borderId="24" xfId="0" applyNumberFormat="1" applyFont="1" applyFill="1" applyBorder="1" applyAlignment="1">
      <alignment horizontal="center" vertical="center"/>
    </xf>
    <xf numFmtId="49" fontId="28" fillId="0" borderId="26" xfId="0" applyNumberFormat="1" applyFont="1" applyFill="1" applyBorder="1" applyAlignment="1">
      <alignment horizontal="center" vertical="top"/>
    </xf>
    <xf numFmtId="49" fontId="28" fillId="0" borderId="36" xfId="0" applyNumberFormat="1" applyFont="1" applyFill="1" applyBorder="1" applyAlignment="1">
      <alignment horizontal="center" vertical="top"/>
    </xf>
    <xf numFmtId="49" fontId="29" fillId="0" borderId="26" xfId="0" applyNumberFormat="1" applyFont="1" applyFill="1" applyBorder="1" applyAlignment="1">
      <alignment horizontal="center" vertical="top"/>
    </xf>
    <xf numFmtId="49" fontId="28" fillId="0" borderId="0" xfId="0" applyNumberFormat="1" applyFont="1" applyFill="1" applyBorder="1" applyAlignment="1">
      <alignment horizontal="center" vertical="center"/>
    </xf>
    <xf numFmtId="49" fontId="28" fillId="0" borderId="20" xfId="0" applyNumberFormat="1" applyFont="1" applyFill="1" applyBorder="1" applyAlignment="1">
      <alignment horizontal="center" vertical="center"/>
    </xf>
    <xf numFmtId="49" fontId="29" fillId="0" borderId="0" xfId="0" applyNumberFormat="1" applyFont="1" applyFill="1" applyBorder="1" applyAlignment="1">
      <alignment horizontal="center" vertical="center"/>
    </xf>
    <xf numFmtId="49" fontId="29" fillId="0" borderId="6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17" xfId="0" applyFont="1" applyBorder="1"/>
    <xf numFmtId="49" fontId="28" fillId="0" borderId="19" xfId="0" applyNumberFormat="1" applyFont="1" applyFill="1" applyBorder="1" applyAlignment="1">
      <alignment horizontal="center" vertical="center"/>
    </xf>
    <xf numFmtId="49" fontId="28" fillId="0" borderId="12" xfId="0" applyNumberFormat="1" applyFont="1" applyFill="1" applyBorder="1" applyAlignment="1">
      <alignment horizontal="center" vertical="center"/>
    </xf>
    <xf numFmtId="49" fontId="28" fillId="0" borderId="6" xfId="0" applyNumberFormat="1" applyFont="1" applyFill="1" applyBorder="1" applyAlignment="1">
      <alignment horizontal="center" vertical="center"/>
    </xf>
    <xf numFmtId="49" fontId="28" fillId="0" borderId="7" xfId="0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 vertical="center"/>
    </xf>
    <xf numFmtId="49" fontId="28" fillId="0" borderId="31" xfId="0" applyNumberFormat="1" applyFont="1" applyFill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28" xfId="0" applyFont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31" xfId="0" applyFont="1" applyBorder="1" applyAlignment="1">
      <alignment horizontal="center"/>
    </xf>
    <xf numFmtId="49" fontId="29" fillId="0" borderId="24" xfId="0" applyNumberFormat="1" applyFont="1" applyBorder="1" applyAlignment="1">
      <alignment horizontal="center"/>
    </xf>
    <xf numFmtId="0" fontId="10" fillId="0" borderId="25" xfId="0" applyFont="1" applyBorder="1"/>
    <xf numFmtId="49" fontId="29" fillId="0" borderId="17" xfId="0" applyNumberFormat="1" applyFont="1" applyBorder="1" applyAlignment="1">
      <alignment horizontal="center"/>
    </xf>
    <xf numFmtId="49" fontId="28" fillId="0" borderId="36" xfId="0" applyNumberFormat="1" applyFont="1" applyFill="1" applyBorder="1" applyAlignment="1">
      <alignment horizontal="center" vertical="center"/>
    </xf>
    <xf numFmtId="0" fontId="29" fillId="0" borderId="27" xfId="0" applyFont="1" applyBorder="1" applyAlignment="1">
      <alignment horizontal="center"/>
    </xf>
    <xf numFmtId="0" fontId="29" fillId="0" borderId="29" xfId="0" applyFont="1" applyBorder="1" applyAlignment="1">
      <alignment horizontal="center"/>
    </xf>
    <xf numFmtId="49" fontId="28" fillId="0" borderId="29" xfId="0" applyNumberFormat="1" applyFont="1" applyFill="1" applyBorder="1" applyAlignment="1">
      <alignment horizontal="center" vertical="center"/>
    </xf>
    <xf numFmtId="49" fontId="29" fillId="0" borderId="26" xfId="0" applyNumberFormat="1" applyFont="1" applyBorder="1" applyAlignment="1">
      <alignment horizontal="center"/>
    </xf>
    <xf numFmtId="49" fontId="29" fillId="0" borderId="28" xfId="0" applyNumberFormat="1" applyFont="1" applyBorder="1" applyAlignment="1">
      <alignment horizontal="center"/>
    </xf>
    <xf numFmtId="49" fontId="29" fillId="0" borderId="26" xfId="0" applyNumberFormat="1" applyFont="1" applyFill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/>
    </xf>
    <xf numFmtId="49" fontId="29" fillId="0" borderId="26" xfId="0" applyNumberFormat="1" applyFont="1" applyBorder="1" applyAlignment="1">
      <alignment horizontal="center" vertical="center"/>
    </xf>
    <xf numFmtId="49" fontId="28" fillId="0" borderId="26" xfId="0" applyNumberFormat="1" applyFont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 vertical="center"/>
    </xf>
    <xf numFmtId="49" fontId="29" fillId="0" borderId="27" xfId="0" applyNumberFormat="1" applyFont="1" applyBorder="1" applyAlignment="1">
      <alignment horizontal="center" vertical="center"/>
    </xf>
    <xf numFmtId="49" fontId="29" fillId="0" borderId="9" xfId="0" applyNumberFormat="1" applyFont="1" applyBorder="1" applyAlignment="1">
      <alignment horizontal="center" vertical="center"/>
    </xf>
    <xf numFmtId="49" fontId="28" fillId="0" borderId="9" xfId="0" applyNumberFormat="1" applyFont="1" applyBorder="1" applyAlignment="1">
      <alignment horizontal="center" vertical="center"/>
    </xf>
    <xf numFmtId="49" fontId="28" fillId="0" borderId="25" xfId="0" applyNumberFormat="1" applyFont="1" applyBorder="1" applyAlignment="1">
      <alignment horizontal="center" vertical="center"/>
    </xf>
    <xf numFmtId="49" fontId="29" fillId="0" borderId="25" xfId="0" applyNumberFormat="1" applyFont="1" applyBorder="1" applyAlignment="1">
      <alignment horizontal="center" vertical="center"/>
    </xf>
    <xf numFmtId="49" fontId="28" fillId="0" borderId="28" xfId="0" applyNumberFormat="1" applyFont="1" applyBorder="1" applyAlignment="1">
      <alignment horizontal="center" vertical="center"/>
    </xf>
    <xf numFmtId="49" fontId="28" fillId="0" borderId="9" xfId="0" applyNumberFormat="1" applyFont="1" applyBorder="1" applyAlignment="1">
      <alignment horizontal="center"/>
    </xf>
    <xf numFmtId="49" fontId="29" fillId="0" borderId="29" xfId="0" applyNumberFormat="1" applyFont="1" applyBorder="1" applyAlignment="1">
      <alignment horizontal="center"/>
    </xf>
    <xf numFmtId="49" fontId="28" fillId="0" borderId="29" xfId="0" applyNumberFormat="1" applyFont="1" applyBorder="1" applyAlignment="1">
      <alignment horizontal="center"/>
    </xf>
    <xf numFmtId="49" fontId="28" fillId="0" borderId="30" xfId="0" applyNumberFormat="1" applyFont="1" applyBorder="1" applyAlignment="1">
      <alignment horizontal="center"/>
    </xf>
    <xf numFmtId="49" fontId="30" fillId="0" borderId="26" xfId="0" applyNumberFormat="1" applyFont="1" applyBorder="1" applyAlignment="1">
      <alignment horizontal="center" vertical="center"/>
    </xf>
    <xf numFmtId="49" fontId="30" fillId="0" borderId="27" xfId="0" applyNumberFormat="1" applyFont="1" applyBorder="1" applyAlignment="1">
      <alignment horizontal="center" vertical="center"/>
    </xf>
    <xf numFmtId="49" fontId="30" fillId="0" borderId="28" xfId="0" applyNumberFormat="1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49" fontId="30" fillId="0" borderId="36" xfId="0" applyNumberFormat="1" applyFont="1" applyBorder="1" applyAlignment="1">
      <alignment horizontal="center" vertical="center"/>
    </xf>
    <xf numFmtId="49" fontId="30" fillId="0" borderId="25" xfId="0" applyNumberFormat="1" applyFont="1" applyBorder="1" applyAlignment="1">
      <alignment horizontal="center" vertical="center"/>
    </xf>
    <xf numFmtId="49" fontId="30" fillId="0" borderId="13" xfId="0" applyNumberFormat="1" applyFont="1" applyBorder="1" applyAlignment="1">
      <alignment horizontal="center" vertical="center"/>
    </xf>
    <xf numFmtId="49" fontId="7" fillId="0" borderId="39" xfId="0" applyNumberFormat="1" applyFont="1" applyBorder="1" applyAlignment="1">
      <alignment horizontal="center"/>
    </xf>
    <xf numFmtId="0" fontId="7" fillId="0" borderId="73" xfId="0" applyFont="1" applyBorder="1" applyAlignment="1">
      <alignment horizontal="left"/>
    </xf>
    <xf numFmtId="49" fontId="7" fillId="0" borderId="8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49" fontId="20" fillId="0" borderId="10" xfId="0" applyNumberFormat="1" applyFont="1" applyFill="1" applyBorder="1"/>
    <xf numFmtId="49" fontId="20" fillId="0" borderId="10" xfId="0" applyNumberFormat="1" applyFont="1" applyFill="1" applyBorder="1" applyAlignment="1">
      <alignment horizontal="center"/>
    </xf>
    <xf numFmtId="49" fontId="20" fillId="0" borderId="10" xfId="0" applyNumberFormat="1" applyFont="1" applyFill="1" applyBorder="1" applyAlignment="1">
      <alignment horizontal="left" vertical="center"/>
    </xf>
    <xf numFmtId="49" fontId="29" fillId="0" borderId="20" xfId="0" applyNumberFormat="1" applyFont="1" applyBorder="1" applyAlignment="1">
      <alignment horizontal="center"/>
    </xf>
    <xf numFmtId="0" fontId="7" fillId="0" borderId="22" xfId="0" applyFont="1" applyBorder="1"/>
    <xf numFmtId="0" fontId="7" fillId="0" borderId="2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29" xfId="0" applyFont="1" applyBorder="1"/>
    <xf numFmtId="49" fontId="7" fillId="0" borderId="3" xfId="0" applyNumberFormat="1" applyFont="1" applyFill="1" applyBorder="1" applyAlignment="1">
      <alignment horizontal="center"/>
    </xf>
    <xf numFmtId="49" fontId="28" fillId="0" borderId="3" xfId="0" applyNumberFormat="1" applyFont="1" applyBorder="1" applyAlignment="1">
      <alignment horizontal="center"/>
    </xf>
    <xf numFmtId="49" fontId="29" fillId="0" borderId="3" xfId="0" applyNumberFormat="1" applyFont="1" applyBorder="1" applyAlignment="1">
      <alignment horizontal="center"/>
    </xf>
    <xf numFmtId="49" fontId="7" fillId="0" borderId="18" xfId="0" applyNumberFormat="1" applyFont="1" applyFill="1" applyBorder="1"/>
    <xf numFmtId="49" fontId="7" fillId="0" borderId="18" xfId="0" applyNumberFormat="1" applyFont="1" applyFill="1" applyBorder="1" applyAlignment="1">
      <alignment horizontal="center"/>
    </xf>
    <xf numFmtId="49" fontId="29" fillId="0" borderId="20" xfId="0" applyNumberFormat="1" applyFont="1" applyFill="1" applyBorder="1" applyAlignment="1">
      <alignment horizontal="center" vertical="top"/>
    </xf>
    <xf numFmtId="49" fontId="29" fillId="0" borderId="28" xfId="0" applyNumberFormat="1" applyFont="1" applyFill="1" applyBorder="1" applyAlignment="1">
      <alignment horizontal="center" vertical="center"/>
    </xf>
    <xf numFmtId="49" fontId="28" fillId="0" borderId="13" xfId="0" applyNumberFormat="1" applyFont="1" applyFill="1" applyBorder="1" applyAlignment="1">
      <alignment horizontal="center" vertical="top"/>
    </xf>
    <xf numFmtId="49" fontId="28" fillId="0" borderId="14" xfId="0" applyNumberFormat="1" applyFont="1" applyFill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/>
    </xf>
    <xf numFmtId="0" fontId="16" fillId="0" borderId="12" xfId="0" applyFont="1" applyBorder="1" applyAlignment="1"/>
    <xf numFmtId="0" fontId="3" fillId="0" borderId="12" xfId="0" applyFont="1" applyBorder="1" applyAlignment="1"/>
    <xf numFmtId="0" fontId="28" fillId="0" borderId="13" xfId="0" applyFont="1" applyBorder="1" applyAlignment="1">
      <alignment horizontal="center"/>
    </xf>
    <xf numFmtId="0" fontId="7" fillId="0" borderId="20" xfId="0" applyFont="1" applyBorder="1" applyAlignment="1">
      <alignment vertical="center"/>
    </xf>
    <xf numFmtId="0" fontId="16" fillId="0" borderId="19" xfId="0" applyFont="1" applyBorder="1" applyAlignment="1"/>
    <xf numFmtId="0" fontId="3" fillId="0" borderId="19" xfId="0" applyFont="1" applyBorder="1" applyAlignment="1"/>
    <xf numFmtId="0" fontId="28" fillId="0" borderId="20" xfId="0" applyFont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34" xfId="0" applyFont="1" applyFill="1" applyBorder="1"/>
    <xf numFmtId="0" fontId="9" fillId="0" borderId="34" xfId="0" applyFont="1" applyFill="1" applyBorder="1"/>
    <xf numFmtId="0" fontId="8" fillId="0" borderId="34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29" fillId="0" borderId="36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24" xfId="0" applyFont="1" applyBorder="1"/>
    <xf numFmtId="49" fontId="7" fillId="0" borderId="23" xfId="0" applyNumberFormat="1" applyFont="1" applyBorder="1" applyAlignment="1">
      <alignment horizontal="center"/>
    </xf>
    <xf numFmtId="0" fontId="7" fillId="0" borderId="74" xfId="0" applyFont="1" applyBorder="1" applyAlignment="1">
      <alignment vertical="center"/>
    </xf>
    <xf numFmtId="0" fontId="16" fillId="0" borderId="12" xfId="0" applyFont="1" applyBorder="1" applyAlignment="1">
      <alignment vertical="center"/>
    </xf>
  </cellXfs>
  <cellStyles count="3">
    <cellStyle name="Гиперссылка" xfId="2" builtinId="8"/>
    <cellStyle name="Обычный" xfId="0" builtinId="0"/>
    <cellStyle name="Обычный_rab00_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so.nmetau.edu.ua/index.php?page=4&amp;p2=100&amp;id=99751&amp;close=y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32"/>
  <sheetViews>
    <sheetView tabSelected="1" workbookViewId="0">
      <selection activeCell="C14" sqref="C14"/>
    </sheetView>
  </sheetViews>
  <sheetFormatPr defaultRowHeight="15" x14ac:dyDescent="0.25"/>
  <cols>
    <col min="2" max="2" width="6.140625" customWidth="1"/>
    <col min="3" max="3" width="11.28515625" customWidth="1"/>
    <col min="4" max="8" width="10.7109375" customWidth="1"/>
    <col min="9" max="9" width="11.42578125" customWidth="1"/>
    <col min="10" max="11" width="10.7109375" customWidth="1"/>
  </cols>
  <sheetData>
    <row r="1" spans="2:11" ht="18" customHeight="1" x14ac:dyDescent="0.3">
      <c r="F1" s="42" t="s">
        <v>9</v>
      </c>
    </row>
    <row r="2" spans="2:11" ht="18" customHeight="1" thickBot="1" x14ac:dyDescent="0.35">
      <c r="B2" s="8"/>
      <c r="C2" s="8"/>
      <c r="D2" s="8"/>
      <c r="E2" s="8"/>
      <c r="F2" s="42" t="s">
        <v>23</v>
      </c>
      <c r="G2" s="8"/>
      <c r="H2" s="8"/>
      <c r="I2" s="8"/>
      <c r="J2" s="8"/>
      <c r="K2" s="8"/>
    </row>
    <row r="3" spans="2:11" ht="18" customHeight="1" x14ac:dyDescent="0.3">
      <c r="B3" s="43" t="s">
        <v>0</v>
      </c>
      <c r="C3" s="3"/>
      <c r="D3" s="4"/>
      <c r="E3" s="4"/>
      <c r="F3" s="44" t="s">
        <v>10</v>
      </c>
      <c r="G3" s="4"/>
      <c r="H3" s="4"/>
      <c r="I3" s="4"/>
      <c r="J3" s="75"/>
      <c r="K3" s="79" t="s">
        <v>15</v>
      </c>
    </row>
    <row r="4" spans="2:11" ht="18" customHeight="1" thickBot="1" x14ac:dyDescent="0.35">
      <c r="B4" s="469" t="s">
        <v>3</v>
      </c>
      <c r="C4" s="76"/>
      <c r="D4" s="77"/>
      <c r="E4" s="77"/>
      <c r="F4" s="77"/>
      <c r="G4" s="77"/>
      <c r="H4" s="77"/>
      <c r="I4" s="77"/>
      <c r="J4" s="78"/>
      <c r="K4" s="80" t="s">
        <v>14</v>
      </c>
    </row>
    <row r="5" spans="2:11" ht="18" customHeight="1" thickBot="1" x14ac:dyDescent="0.35">
      <c r="B5" s="465">
        <f>1</f>
        <v>1</v>
      </c>
      <c r="C5" s="489" t="s">
        <v>24</v>
      </c>
      <c r="D5" s="490"/>
      <c r="E5" s="490"/>
      <c r="F5" s="490"/>
      <c r="G5" s="490"/>
      <c r="H5" s="490"/>
      <c r="I5" s="490"/>
      <c r="J5" s="491"/>
      <c r="K5" s="465">
        <f>'ВЗД факультету'!K5+'ВЗД факультету'!K22+'ВЗД факультету'!K39+'ВЗД факультету'!K54+'ВЗД факультету'!K70+'ВЗД факультету'!K85</f>
        <v>157</v>
      </c>
    </row>
    <row r="6" spans="2:11" ht="18" customHeight="1" thickBot="1" x14ac:dyDescent="0.35">
      <c r="B6" s="465">
        <f t="shared" ref="B6:B12" si="0">B5+1</f>
        <v>2</v>
      </c>
      <c r="C6" s="489" t="s">
        <v>26</v>
      </c>
      <c r="D6" s="490"/>
      <c r="E6" s="490"/>
      <c r="F6" s="490"/>
      <c r="G6" s="490"/>
      <c r="H6" s="490"/>
      <c r="I6" s="490"/>
      <c r="J6" s="491"/>
      <c r="K6" s="465">
        <f>'ВЗД факультету'!K6+'ВЗД факультету'!K26+'ВЗД факультету'!K37+'ВЗД факультету'!K56+'ВЗД факультету'!K74+'ВЗД факультету'!K86</f>
        <v>146</v>
      </c>
    </row>
    <row r="7" spans="2:11" ht="18" customHeight="1" thickBot="1" x14ac:dyDescent="0.35">
      <c r="B7" s="465">
        <f t="shared" si="0"/>
        <v>3</v>
      </c>
      <c r="C7" s="197" t="s">
        <v>31</v>
      </c>
      <c r="D7" s="492"/>
      <c r="E7" s="492"/>
      <c r="F7" s="492"/>
      <c r="G7" s="492"/>
      <c r="H7" s="490"/>
      <c r="I7" s="490"/>
      <c r="J7" s="491"/>
      <c r="K7" s="465">
        <f>'ВЗД факультету'!K12+'ВЗД факультету'!K28+'ВЗД факультету'!K44+'ВЗД факультету'!K53+'ВЗД факультету'!K76+'ВЗД факультету'!K92</f>
        <v>63</v>
      </c>
    </row>
    <row r="8" spans="2:11" ht="18" customHeight="1" thickBot="1" x14ac:dyDescent="0.35">
      <c r="B8" s="465">
        <f t="shared" si="0"/>
        <v>4</v>
      </c>
      <c r="C8" s="197" t="s">
        <v>30</v>
      </c>
      <c r="D8" s="492"/>
      <c r="E8" s="492"/>
      <c r="F8" s="490"/>
      <c r="G8" s="490"/>
      <c r="H8" s="490"/>
      <c r="I8" s="490"/>
      <c r="J8" s="491"/>
      <c r="K8" s="465">
        <f>'ВЗД факультету'!K9+'ВЗД факультету'!K25+'ВЗД факультету'!K43+'ВЗД факультету'!K60+'ВЗД факультету'!K69+'ВЗД факультету'!K91</f>
        <v>49</v>
      </c>
    </row>
    <row r="9" spans="2:11" ht="18" customHeight="1" thickBot="1" x14ac:dyDescent="0.35">
      <c r="B9" s="465">
        <f t="shared" si="0"/>
        <v>5</v>
      </c>
      <c r="C9" s="197" t="s">
        <v>29</v>
      </c>
      <c r="D9" s="492"/>
      <c r="E9" s="528"/>
      <c r="F9" s="490"/>
      <c r="G9" s="490"/>
      <c r="H9" s="490"/>
      <c r="I9" s="490"/>
      <c r="J9" s="491"/>
      <c r="K9" s="465">
        <f>'ВЗД факультету'!K7+'ВЗД факультету'!K23+'ВЗД факультету'!K38+'ВЗД факультету'!K55+'ВЗД факультету'!K75+'ВЗД факультету'!K87</f>
        <v>40</v>
      </c>
    </row>
    <row r="10" spans="2:11" ht="18" customHeight="1" thickBot="1" x14ac:dyDescent="0.35">
      <c r="B10" s="465">
        <f t="shared" si="0"/>
        <v>6</v>
      </c>
      <c r="C10" s="197" t="s">
        <v>28</v>
      </c>
      <c r="D10" s="528"/>
      <c r="E10" s="528"/>
      <c r="F10" s="528"/>
      <c r="G10" s="528"/>
      <c r="H10" s="528"/>
      <c r="I10" s="528"/>
      <c r="J10" s="529"/>
      <c r="K10" s="465">
        <f>'ВЗД факультету'!K8+'ВЗД факультету'!K21+'ВЗД факультету'!K42+'ВЗД факультету'!K59+'ВЗД факультету'!K72+'ВЗД факультету'!K90</f>
        <v>38</v>
      </c>
    </row>
    <row r="11" spans="2:11" ht="18" customHeight="1" thickBot="1" x14ac:dyDescent="0.35">
      <c r="B11" s="465">
        <f t="shared" si="0"/>
        <v>7</v>
      </c>
      <c r="C11" s="489" t="s">
        <v>27</v>
      </c>
      <c r="D11" s="490"/>
      <c r="E11" s="490"/>
      <c r="F11" s="490"/>
      <c r="G11" s="490"/>
      <c r="H11" s="490"/>
      <c r="I11" s="490"/>
      <c r="J11" s="491"/>
      <c r="K11" s="465">
        <f>'ВЗД факультету'!K11+'ВЗД факультету'!K27+'ВЗД факультету'!K41+'ВЗД факультету'!K58+'ВЗД факультету'!K71+'ВЗД факультету'!K89</f>
        <v>28</v>
      </c>
    </row>
    <row r="12" spans="2:11" ht="18" customHeight="1" thickBot="1" x14ac:dyDescent="0.35">
      <c r="B12" s="465">
        <f t="shared" si="0"/>
        <v>8</v>
      </c>
      <c r="C12" s="489" t="s">
        <v>25</v>
      </c>
      <c r="D12" s="490"/>
      <c r="E12" s="490"/>
      <c r="F12" s="490"/>
      <c r="G12" s="490"/>
      <c r="H12" s="490"/>
      <c r="I12" s="490"/>
      <c r="J12" s="491"/>
      <c r="K12" s="465">
        <f>'ВЗД факультету'!K10+'ВЗД факультету'!K24+'ВЗД факультету'!K40+'ВЗД факультету'!K57+'ВЗД факультету'!K73+'ВЗД факультету'!K88</f>
        <v>22</v>
      </c>
    </row>
    <row r="13" spans="2:11" ht="18" customHeight="1" x14ac:dyDescent="0.3">
      <c r="B13" s="46"/>
      <c r="C13" s="90"/>
      <c r="D13" s="9"/>
      <c r="E13" s="9"/>
      <c r="F13" s="9"/>
      <c r="G13" s="9"/>
      <c r="H13" s="9"/>
      <c r="I13" s="9"/>
      <c r="J13" s="46"/>
      <c r="K13" s="74">
        <f>SUM(K5:K12)</f>
        <v>543</v>
      </c>
    </row>
    <row r="14" spans="2:11" ht="18" customHeight="1" thickBot="1" x14ac:dyDescent="0.35">
      <c r="B14" s="46"/>
      <c r="C14" s="48"/>
      <c r="D14" s="9"/>
      <c r="E14" s="9"/>
      <c r="F14" s="9"/>
      <c r="G14" s="9"/>
      <c r="H14" s="9"/>
      <c r="I14" s="9"/>
      <c r="J14" s="46"/>
      <c r="K14" s="47"/>
    </row>
    <row r="15" spans="2:11" ht="18" customHeight="1" thickBot="1" x14ac:dyDescent="0.3">
      <c r="B15" s="49"/>
      <c r="C15" s="1" t="s">
        <v>500</v>
      </c>
      <c r="D15" s="62"/>
      <c r="E15" s="62"/>
      <c r="F15" s="50"/>
      <c r="G15" s="62"/>
      <c r="H15" s="50"/>
      <c r="I15" s="50"/>
      <c r="J15" s="238"/>
      <c r="K15" s="237"/>
    </row>
    <row r="16" spans="2:11" ht="18" customHeight="1" thickBot="1" x14ac:dyDescent="0.35">
      <c r="B16" s="232" t="s">
        <v>0</v>
      </c>
      <c r="C16" s="246" t="s">
        <v>1</v>
      </c>
      <c r="D16" s="233"/>
      <c r="E16" s="56" t="s">
        <v>2</v>
      </c>
      <c r="F16" s="56"/>
      <c r="G16" s="57"/>
      <c r="H16" s="234"/>
      <c r="I16" s="235" t="s">
        <v>5</v>
      </c>
      <c r="J16" s="236"/>
    </row>
    <row r="17" spans="2:11" ht="18" customHeight="1" thickBot="1" x14ac:dyDescent="0.35">
      <c r="B17" s="37" t="s">
        <v>3</v>
      </c>
      <c r="C17" s="247" t="s">
        <v>4</v>
      </c>
      <c r="D17" s="61"/>
      <c r="E17" s="55"/>
      <c r="F17" s="56"/>
      <c r="G17" s="57"/>
      <c r="H17" s="10" t="s">
        <v>6</v>
      </c>
      <c r="I17" s="10" t="s">
        <v>7</v>
      </c>
      <c r="J17" s="7" t="s">
        <v>8</v>
      </c>
    </row>
    <row r="18" spans="2:11" ht="18" customHeight="1" thickBot="1" x14ac:dyDescent="0.3">
      <c r="B18" s="751">
        <f>1</f>
        <v>1</v>
      </c>
      <c r="C18" s="752" t="s">
        <v>118</v>
      </c>
      <c r="D18" s="753" t="s">
        <v>119</v>
      </c>
      <c r="E18" s="198"/>
      <c r="F18" s="199"/>
      <c r="G18" s="200"/>
      <c r="H18" s="754" t="s">
        <v>34</v>
      </c>
      <c r="I18" s="755" t="s">
        <v>65</v>
      </c>
      <c r="J18" s="756" t="s">
        <v>34</v>
      </c>
      <c r="K18" s="299">
        <f>1</f>
        <v>1</v>
      </c>
    </row>
    <row r="19" spans="2:11" ht="18" customHeight="1" thickBot="1" x14ac:dyDescent="0.3">
      <c r="B19" s="227">
        <f>B18+1</f>
        <v>2</v>
      </c>
      <c r="C19" s="431" t="s">
        <v>541</v>
      </c>
      <c r="D19" s="308" t="s">
        <v>120</v>
      </c>
      <c r="E19" s="113"/>
      <c r="F19" s="114"/>
      <c r="G19" s="115"/>
      <c r="H19" s="501" t="s">
        <v>34</v>
      </c>
      <c r="I19" s="636" t="s">
        <v>34</v>
      </c>
      <c r="J19" s="637" t="s">
        <v>65</v>
      </c>
      <c r="K19" s="299">
        <f>1</f>
        <v>1</v>
      </c>
    </row>
    <row r="20" spans="2:11" ht="18" customHeight="1" x14ac:dyDescent="0.25">
      <c r="B20" s="64">
        <f>B19+1</f>
        <v>3</v>
      </c>
      <c r="C20" s="430" t="s">
        <v>448</v>
      </c>
      <c r="D20" s="309" t="s">
        <v>121</v>
      </c>
      <c r="E20" s="58"/>
      <c r="F20" s="59"/>
      <c r="G20" s="60"/>
      <c r="H20" s="500" t="s">
        <v>278</v>
      </c>
      <c r="I20" s="638" t="s">
        <v>40</v>
      </c>
      <c r="J20" s="635" t="s">
        <v>278</v>
      </c>
      <c r="K20" s="299">
        <f>1</f>
        <v>1</v>
      </c>
    </row>
    <row r="21" spans="2:11" ht="18" customHeight="1" x14ac:dyDescent="0.25">
      <c r="B21" s="63">
        <f>B20+1</f>
        <v>4</v>
      </c>
      <c r="C21" s="432" t="s">
        <v>133</v>
      </c>
      <c r="D21" s="310" t="s">
        <v>122</v>
      </c>
      <c r="E21" s="65"/>
      <c r="F21" s="66"/>
      <c r="G21" s="67"/>
      <c r="H21" s="85" t="s">
        <v>72</v>
      </c>
      <c r="I21" s="639" t="s">
        <v>134</v>
      </c>
      <c r="J21" s="639" t="s">
        <v>135</v>
      </c>
      <c r="K21" s="299">
        <f>1</f>
        <v>1</v>
      </c>
    </row>
    <row r="22" spans="2:11" ht="18" customHeight="1" x14ac:dyDescent="0.25">
      <c r="B22" s="63">
        <f>B21+1</f>
        <v>5</v>
      </c>
      <c r="C22" s="432" t="s">
        <v>133</v>
      </c>
      <c r="D22" s="311" t="s">
        <v>123</v>
      </c>
      <c r="E22" s="65"/>
      <c r="F22" s="66"/>
      <c r="G22" s="67"/>
      <c r="H22" s="85" t="s">
        <v>72</v>
      </c>
      <c r="I22" s="640" t="s">
        <v>72</v>
      </c>
      <c r="J22" s="639" t="s">
        <v>134</v>
      </c>
      <c r="K22" s="300">
        <f>K21+1</f>
        <v>2</v>
      </c>
    </row>
    <row r="23" spans="2:11" ht="18" customHeight="1" x14ac:dyDescent="0.25">
      <c r="B23" s="63">
        <f>B22+1</f>
        <v>6</v>
      </c>
      <c r="C23" s="523" t="s">
        <v>133</v>
      </c>
      <c r="D23" s="620" t="s">
        <v>124</v>
      </c>
      <c r="E23" s="65"/>
      <c r="F23" s="66"/>
      <c r="G23" s="67"/>
      <c r="H23" s="85" t="s">
        <v>35</v>
      </c>
      <c r="I23" s="639" t="s">
        <v>134</v>
      </c>
      <c r="J23" s="639" t="s">
        <v>135</v>
      </c>
      <c r="K23" s="300">
        <f t="shared" ref="K23:K32" si="1">K22+1</f>
        <v>3</v>
      </c>
    </row>
    <row r="24" spans="2:11" ht="18" customHeight="1" x14ac:dyDescent="0.25">
      <c r="B24" s="68">
        <f t="shared" ref="B24:B38" si="2">B23+1</f>
        <v>7</v>
      </c>
      <c r="C24" s="523" t="s">
        <v>133</v>
      </c>
      <c r="D24" s="620" t="s">
        <v>125</v>
      </c>
      <c r="E24" s="65"/>
      <c r="F24" s="66"/>
      <c r="G24" s="67"/>
      <c r="H24" s="619" t="s">
        <v>278</v>
      </c>
      <c r="I24" s="641" t="s">
        <v>65</v>
      </c>
      <c r="J24" s="639" t="s">
        <v>40</v>
      </c>
      <c r="K24" s="300">
        <f t="shared" si="1"/>
        <v>4</v>
      </c>
    </row>
    <row r="25" spans="2:11" ht="18" customHeight="1" x14ac:dyDescent="0.25">
      <c r="B25" s="68">
        <f t="shared" si="2"/>
        <v>8</v>
      </c>
      <c r="C25" s="432" t="s">
        <v>133</v>
      </c>
      <c r="D25" s="310" t="s">
        <v>126</v>
      </c>
      <c r="E25" s="65"/>
      <c r="F25" s="66"/>
      <c r="G25" s="67"/>
      <c r="H25" s="502" t="s">
        <v>34</v>
      </c>
      <c r="I25" s="642" t="s">
        <v>34</v>
      </c>
      <c r="J25" s="639" t="s">
        <v>41</v>
      </c>
      <c r="K25" s="300">
        <f t="shared" si="1"/>
        <v>5</v>
      </c>
    </row>
    <row r="26" spans="2:11" ht="18" customHeight="1" x14ac:dyDescent="0.25">
      <c r="B26" s="68">
        <f t="shared" si="2"/>
        <v>9</v>
      </c>
      <c r="C26" s="432" t="s">
        <v>133</v>
      </c>
      <c r="D26" s="310" t="s">
        <v>127</v>
      </c>
      <c r="E26" s="65"/>
      <c r="F26" s="66"/>
      <c r="G26" s="67"/>
      <c r="H26" s="319" t="s">
        <v>72</v>
      </c>
      <c r="I26" s="639" t="s">
        <v>135</v>
      </c>
      <c r="J26" s="639" t="s">
        <v>134</v>
      </c>
      <c r="K26" s="300">
        <f t="shared" si="1"/>
        <v>6</v>
      </c>
    </row>
    <row r="27" spans="2:11" ht="18" customHeight="1" x14ac:dyDescent="0.25">
      <c r="B27" s="68">
        <f t="shared" si="2"/>
        <v>10</v>
      </c>
      <c r="C27" s="523" t="s">
        <v>133</v>
      </c>
      <c r="D27" s="620" t="s">
        <v>128</v>
      </c>
      <c r="E27" s="65"/>
      <c r="F27" s="66"/>
      <c r="G27" s="67"/>
      <c r="H27" s="319" t="s">
        <v>72</v>
      </c>
      <c r="I27" s="639" t="s">
        <v>41</v>
      </c>
      <c r="J27" s="641" t="s">
        <v>136</v>
      </c>
      <c r="K27" s="300">
        <f t="shared" si="1"/>
        <v>7</v>
      </c>
    </row>
    <row r="28" spans="2:11" ht="18" customHeight="1" x14ac:dyDescent="0.25">
      <c r="B28" s="68">
        <f t="shared" si="2"/>
        <v>11</v>
      </c>
      <c r="C28" s="432" t="s">
        <v>133</v>
      </c>
      <c r="D28" s="310" t="s">
        <v>129</v>
      </c>
      <c r="E28" s="65"/>
      <c r="F28" s="66"/>
      <c r="G28" s="67"/>
      <c r="H28" s="320" t="s">
        <v>34</v>
      </c>
      <c r="I28" s="641" t="s">
        <v>35</v>
      </c>
      <c r="J28" s="639" t="s">
        <v>43</v>
      </c>
      <c r="K28" s="300">
        <f t="shared" si="1"/>
        <v>8</v>
      </c>
    </row>
    <row r="29" spans="2:11" ht="18" customHeight="1" x14ac:dyDescent="0.25">
      <c r="B29" s="68">
        <f t="shared" si="2"/>
        <v>12</v>
      </c>
      <c r="C29" s="432" t="s">
        <v>133</v>
      </c>
      <c r="D29" s="310" t="s">
        <v>130</v>
      </c>
      <c r="E29" s="65"/>
      <c r="F29" s="66"/>
      <c r="G29" s="67"/>
      <c r="H29" s="85" t="s">
        <v>72</v>
      </c>
      <c r="I29" s="641" t="s">
        <v>136</v>
      </c>
      <c r="J29" s="640" t="s">
        <v>72</v>
      </c>
      <c r="K29" s="300">
        <f t="shared" si="1"/>
        <v>9</v>
      </c>
    </row>
    <row r="30" spans="2:11" ht="18" customHeight="1" x14ac:dyDescent="0.25">
      <c r="B30" s="68">
        <f t="shared" si="2"/>
        <v>13</v>
      </c>
      <c r="C30" s="523" t="s">
        <v>133</v>
      </c>
      <c r="D30" s="620" t="s">
        <v>131</v>
      </c>
      <c r="E30" s="65"/>
      <c r="F30" s="66"/>
      <c r="G30" s="67"/>
      <c r="H30" s="319" t="s">
        <v>72</v>
      </c>
      <c r="I30" s="639" t="s">
        <v>135</v>
      </c>
      <c r="J30" s="641" t="s">
        <v>136</v>
      </c>
      <c r="K30" s="300">
        <f t="shared" si="1"/>
        <v>10</v>
      </c>
    </row>
    <row r="31" spans="2:11" ht="18" customHeight="1" thickBot="1" x14ac:dyDescent="0.3">
      <c r="B31" s="69">
        <f t="shared" si="2"/>
        <v>14</v>
      </c>
      <c r="C31" s="621" t="s">
        <v>133</v>
      </c>
      <c r="D31" s="622" t="s">
        <v>132</v>
      </c>
      <c r="E31" s="70"/>
      <c r="F31" s="71"/>
      <c r="G31" s="72"/>
      <c r="H31" s="319" t="s">
        <v>72</v>
      </c>
      <c r="I31" s="643" t="s">
        <v>41</v>
      </c>
      <c r="J31" s="643" t="s">
        <v>46</v>
      </c>
      <c r="K31" s="300">
        <f t="shared" si="1"/>
        <v>11</v>
      </c>
    </row>
    <row r="32" spans="2:11" ht="18" customHeight="1" thickBot="1" x14ac:dyDescent="0.3">
      <c r="B32" s="68">
        <f t="shared" si="2"/>
        <v>15</v>
      </c>
      <c r="C32" s="16" t="s">
        <v>133</v>
      </c>
      <c r="D32" s="17" t="s">
        <v>447</v>
      </c>
      <c r="E32" s="18"/>
      <c r="F32" s="19"/>
      <c r="G32" s="20"/>
      <c r="H32" s="81" t="s">
        <v>35</v>
      </c>
      <c r="I32" s="644"/>
      <c r="J32" s="644"/>
      <c r="K32" s="300">
        <f t="shared" si="1"/>
        <v>12</v>
      </c>
    </row>
    <row r="33" spans="1:11" ht="18" customHeight="1" x14ac:dyDescent="0.25">
      <c r="B33" s="68">
        <f t="shared" si="2"/>
        <v>16</v>
      </c>
      <c r="C33" s="430" t="s">
        <v>664</v>
      </c>
      <c r="D33" s="288" t="s">
        <v>139</v>
      </c>
      <c r="E33" s="58"/>
      <c r="F33" s="59"/>
      <c r="G33" s="60"/>
      <c r="H33" s="84" t="s">
        <v>56</v>
      </c>
      <c r="I33" s="645" t="s">
        <v>56</v>
      </c>
      <c r="J33" s="638" t="s">
        <v>17</v>
      </c>
      <c r="K33" s="299">
        <f>1</f>
        <v>1</v>
      </c>
    </row>
    <row r="34" spans="1:11" ht="18" customHeight="1" thickBot="1" x14ac:dyDescent="0.3">
      <c r="B34" s="68">
        <f t="shared" si="2"/>
        <v>17</v>
      </c>
      <c r="C34" s="433" t="s">
        <v>142</v>
      </c>
      <c r="D34" s="313" t="s">
        <v>141</v>
      </c>
      <c r="E34" s="70"/>
      <c r="F34" s="71"/>
      <c r="G34" s="72"/>
      <c r="H34" s="86" t="s">
        <v>56</v>
      </c>
      <c r="I34" s="646" t="s">
        <v>56</v>
      </c>
      <c r="J34" s="643" t="s">
        <v>17</v>
      </c>
      <c r="K34" s="299">
        <f>1</f>
        <v>1</v>
      </c>
    </row>
    <row r="35" spans="1:11" ht="18" customHeight="1" x14ac:dyDescent="0.25">
      <c r="B35" s="315">
        <f t="shared" si="2"/>
        <v>18</v>
      </c>
      <c r="C35" s="316" t="s">
        <v>143</v>
      </c>
      <c r="D35" s="29" t="s">
        <v>144</v>
      </c>
      <c r="E35" s="95"/>
      <c r="F35" s="94"/>
      <c r="G35" s="317"/>
      <c r="H35" s="464" t="s">
        <v>34</v>
      </c>
      <c r="I35" s="647" t="s">
        <v>44</v>
      </c>
      <c r="J35" s="648" t="s">
        <v>46</v>
      </c>
      <c r="K35" s="299">
        <f>1</f>
        <v>1</v>
      </c>
    </row>
    <row r="36" spans="1:11" ht="18" customHeight="1" x14ac:dyDescent="0.25">
      <c r="B36" s="315">
        <f t="shared" si="2"/>
        <v>19</v>
      </c>
      <c r="C36" s="16" t="s">
        <v>145</v>
      </c>
      <c r="D36" s="17" t="s">
        <v>146</v>
      </c>
      <c r="E36" s="18"/>
      <c r="F36" s="19"/>
      <c r="G36" s="20"/>
      <c r="H36" s="81" t="s">
        <v>72</v>
      </c>
      <c r="I36" s="649" t="s">
        <v>44</v>
      </c>
      <c r="J36" s="650" t="s">
        <v>66</v>
      </c>
      <c r="K36" s="299">
        <f>1</f>
        <v>1</v>
      </c>
    </row>
    <row r="37" spans="1:11" ht="18" customHeight="1" x14ac:dyDescent="0.25">
      <c r="B37" s="68">
        <f t="shared" si="2"/>
        <v>20</v>
      </c>
      <c r="C37" s="16" t="s">
        <v>145</v>
      </c>
      <c r="D37" s="17" t="s">
        <v>147</v>
      </c>
      <c r="E37" s="18"/>
      <c r="F37" s="19"/>
      <c r="G37" s="20"/>
      <c r="H37" s="81" t="s">
        <v>72</v>
      </c>
      <c r="I37" s="649" t="s">
        <v>44</v>
      </c>
      <c r="J37" s="650" t="s">
        <v>66</v>
      </c>
      <c r="K37" s="300">
        <f>K36+1</f>
        <v>2</v>
      </c>
    </row>
    <row r="38" spans="1:11" ht="18" customHeight="1" thickBot="1" x14ac:dyDescent="0.3">
      <c r="B38" s="69">
        <f t="shared" si="2"/>
        <v>21</v>
      </c>
      <c r="C38" s="22" t="s">
        <v>145</v>
      </c>
      <c r="D38" s="23" t="s">
        <v>148</v>
      </c>
      <c r="E38" s="88"/>
      <c r="F38" s="89"/>
      <c r="G38" s="117"/>
      <c r="H38" s="504" t="s">
        <v>35</v>
      </c>
      <c r="I38" s="651" t="s">
        <v>65</v>
      </c>
      <c r="J38" s="652" t="s">
        <v>35</v>
      </c>
      <c r="K38" s="300">
        <f t="shared" ref="K38" si="3">K37+1</f>
        <v>3</v>
      </c>
    </row>
    <row r="39" spans="1:11" ht="18" customHeight="1" x14ac:dyDescent="0.25">
      <c r="B39" s="64">
        <f>B38+1</f>
        <v>22</v>
      </c>
      <c r="C39" s="122" t="s">
        <v>663</v>
      </c>
      <c r="D39" s="318" t="s">
        <v>150</v>
      </c>
      <c r="E39" s="13"/>
      <c r="F39" s="14"/>
      <c r="G39" s="15"/>
      <c r="H39" s="500" t="s">
        <v>34</v>
      </c>
      <c r="I39" s="653" t="s">
        <v>49</v>
      </c>
      <c r="J39" s="654" t="s">
        <v>34</v>
      </c>
      <c r="K39" s="299">
        <f>1</f>
        <v>1</v>
      </c>
    </row>
    <row r="40" spans="1:11" ht="18" customHeight="1" x14ac:dyDescent="0.25">
      <c r="B40" s="63">
        <f>B39+1</f>
        <v>23</v>
      </c>
      <c r="C40" s="507" t="s">
        <v>663</v>
      </c>
      <c r="D40" s="623" t="s">
        <v>151</v>
      </c>
      <c r="E40" s="138"/>
      <c r="F40" s="139"/>
      <c r="G40" s="20"/>
      <c r="H40" s="85" t="s">
        <v>56</v>
      </c>
      <c r="I40" s="655" t="s">
        <v>46</v>
      </c>
      <c r="J40" s="656" t="s">
        <v>47</v>
      </c>
      <c r="K40" s="300">
        <f>K39+1</f>
        <v>2</v>
      </c>
    </row>
    <row r="41" spans="1:11" ht="18" customHeight="1" x14ac:dyDescent="0.25">
      <c r="B41" s="63">
        <f>B40+1</f>
        <v>24</v>
      </c>
      <c r="C41" s="228" t="s">
        <v>149</v>
      </c>
      <c r="D41" s="625" t="s">
        <v>499</v>
      </c>
      <c r="E41" s="503"/>
      <c r="F41" s="244"/>
      <c r="G41" s="224"/>
      <c r="H41" s="85" t="s">
        <v>56</v>
      </c>
      <c r="I41" s="657" t="s">
        <v>40</v>
      </c>
      <c r="J41" s="649" t="s">
        <v>49</v>
      </c>
      <c r="K41" s="300">
        <f>K40+1</f>
        <v>3</v>
      </c>
    </row>
    <row r="42" spans="1:11" ht="18" customHeight="1" x14ac:dyDescent="0.25">
      <c r="B42" s="63">
        <f t="shared" ref="B42" si="4">B41+1</f>
        <v>25</v>
      </c>
      <c r="C42" s="507" t="s">
        <v>663</v>
      </c>
      <c r="D42" s="623" t="s">
        <v>152</v>
      </c>
      <c r="E42" s="18"/>
      <c r="F42" s="19"/>
      <c r="G42" s="20"/>
      <c r="H42" s="85" t="s">
        <v>56</v>
      </c>
      <c r="I42" s="655" t="s">
        <v>46</v>
      </c>
      <c r="J42" s="656" t="s">
        <v>47</v>
      </c>
      <c r="K42" s="300">
        <f t="shared" ref="K42:K46" si="5">K41+1</f>
        <v>4</v>
      </c>
    </row>
    <row r="43" spans="1:11" ht="18" customHeight="1" x14ac:dyDescent="0.25">
      <c r="B43" s="63">
        <f>B42+1</f>
        <v>26</v>
      </c>
      <c r="C43" s="507" t="s">
        <v>663</v>
      </c>
      <c r="D43" s="623" t="s">
        <v>153</v>
      </c>
      <c r="E43" s="18"/>
      <c r="F43" s="19"/>
      <c r="G43" s="21"/>
      <c r="H43" s="85" t="s">
        <v>56</v>
      </c>
      <c r="I43" s="655" t="s">
        <v>46</v>
      </c>
      <c r="J43" s="656" t="s">
        <v>47</v>
      </c>
      <c r="K43" s="300">
        <f t="shared" si="5"/>
        <v>5</v>
      </c>
    </row>
    <row r="44" spans="1:11" ht="18" customHeight="1" x14ac:dyDescent="0.25">
      <c r="B44" s="68">
        <f t="shared" ref="B44:B45" si="6">B43+1</f>
        <v>27</v>
      </c>
      <c r="C44" s="507" t="s">
        <v>663</v>
      </c>
      <c r="D44" s="623" t="s">
        <v>154</v>
      </c>
      <c r="E44" s="18"/>
      <c r="F44" s="19"/>
      <c r="G44" s="21"/>
      <c r="H44" s="85" t="s">
        <v>56</v>
      </c>
      <c r="I44" s="655" t="s">
        <v>46</v>
      </c>
      <c r="J44" s="656" t="s">
        <v>47</v>
      </c>
      <c r="K44" s="300">
        <f t="shared" si="5"/>
        <v>6</v>
      </c>
    </row>
    <row r="45" spans="1:11" ht="18" customHeight="1" x14ac:dyDescent="0.25">
      <c r="B45" s="68">
        <f t="shared" si="6"/>
        <v>28</v>
      </c>
      <c r="C45" s="507" t="s">
        <v>149</v>
      </c>
      <c r="D45" s="623" t="s">
        <v>155</v>
      </c>
      <c r="E45" s="18"/>
      <c r="F45" s="19"/>
      <c r="G45" s="20"/>
      <c r="H45" s="85" t="s">
        <v>56</v>
      </c>
      <c r="I45" s="658" t="s">
        <v>46</v>
      </c>
      <c r="J45" s="656" t="s">
        <v>47</v>
      </c>
      <c r="K45" s="300">
        <f t="shared" si="5"/>
        <v>7</v>
      </c>
    </row>
    <row r="46" spans="1:11" ht="18" customHeight="1" thickBot="1" x14ac:dyDescent="0.3">
      <c r="A46" s="46"/>
      <c r="B46" s="227">
        <f>B45+1</f>
        <v>29</v>
      </c>
      <c r="C46" s="621" t="s">
        <v>149</v>
      </c>
      <c r="D46" s="624" t="s">
        <v>540</v>
      </c>
      <c r="E46" s="143"/>
      <c r="F46" s="114"/>
      <c r="G46" s="115"/>
      <c r="H46" s="511" t="s">
        <v>56</v>
      </c>
      <c r="I46" s="659"/>
      <c r="J46" s="660"/>
      <c r="K46" s="300">
        <f t="shared" si="5"/>
        <v>8</v>
      </c>
    </row>
    <row r="47" spans="1:11" ht="18" customHeight="1" x14ac:dyDescent="0.25">
      <c r="A47" s="46"/>
      <c r="B47" s="107"/>
      <c r="C47" s="561"/>
      <c r="D47" s="298"/>
      <c r="E47" s="224"/>
      <c r="F47" s="94"/>
      <c r="G47" s="96"/>
      <c r="H47" s="240"/>
      <c r="I47" s="94"/>
      <c r="J47" s="96"/>
      <c r="K47" s="97"/>
    </row>
    <row r="48" spans="1:11" ht="18" customHeight="1" thickBot="1" x14ac:dyDescent="0.3">
      <c r="A48" s="46"/>
      <c r="B48" s="73"/>
      <c r="C48" s="92"/>
      <c r="D48" s="92"/>
      <c r="E48" s="93"/>
      <c r="F48" s="94"/>
      <c r="G48" s="95"/>
      <c r="H48" s="95"/>
      <c r="I48" s="94"/>
      <c r="J48" s="96"/>
      <c r="K48" s="97"/>
    </row>
    <row r="49" spans="2:11" ht="18" customHeight="1" thickBot="1" x14ac:dyDescent="0.3">
      <c r="B49" s="49"/>
      <c r="C49" s="1" t="s">
        <v>501</v>
      </c>
      <c r="D49" s="62"/>
      <c r="E49" s="62"/>
      <c r="F49" s="50"/>
      <c r="G49" s="62"/>
      <c r="H49" s="50"/>
      <c r="I49" s="50"/>
      <c r="J49" s="238"/>
      <c r="K49" s="237"/>
    </row>
    <row r="50" spans="2:11" ht="18" customHeight="1" thickBot="1" x14ac:dyDescent="0.35">
      <c r="B50" s="2" t="s">
        <v>0</v>
      </c>
      <c r="C50" s="246" t="s">
        <v>1</v>
      </c>
      <c r="D50" s="52"/>
      <c r="E50" s="53" t="s">
        <v>2</v>
      </c>
      <c r="F50" s="53"/>
      <c r="G50" s="54"/>
      <c r="H50" s="5"/>
      <c r="I50" s="6" t="s">
        <v>5</v>
      </c>
      <c r="J50" s="51"/>
    </row>
    <row r="51" spans="2:11" ht="18" customHeight="1" thickBot="1" x14ac:dyDescent="0.35">
      <c r="B51" s="155" t="s">
        <v>3</v>
      </c>
      <c r="C51" s="247" t="s">
        <v>4</v>
      </c>
      <c r="D51" s="151"/>
      <c r="E51" s="152"/>
      <c r="F51" s="153"/>
      <c r="G51" s="154"/>
      <c r="H51" s="156" t="s">
        <v>6</v>
      </c>
      <c r="I51" s="156" t="s">
        <v>7</v>
      </c>
      <c r="J51" s="157" t="s">
        <v>8</v>
      </c>
    </row>
    <row r="52" spans="2:11" ht="18" customHeight="1" x14ac:dyDescent="0.25">
      <c r="B52" s="562">
        <f>1</f>
        <v>1</v>
      </c>
      <c r="C52" s="11" t="s">
        <v>32</v>
      </c>
      <c r="D52" s="12" t="s">
        <v>543</v>
      </c>
      <c r="E52" s="140"/>
      <c r="F52" s="14"/>
      <c r="G52" s="116"/>
      <c r="H52" s="123" t="s">
        <v>278</v>
      </c>
      <c r="I52" s="653"/>
      <c r="J52" s="654"/>
      <c r="K52" s="299">
        <f>1</f>
        <v>1</v>
      </c>
    </row>
    <row r="53" spans="2:11" ht="18" customHeight="1" x14ac:dyDescent="0.25">
      <c r="B53" s="68">
        <f>B52+1</f>
        <v>2</v>
      </c>
      <c r="C53" s="31" t="s">
        <v>32</v>
      </c>
      <c r="D53" s="32" t="s">
        <v>544</v>
      </c>
      <c r="E53" s="137"/>
      <c r="F53" s="112"/>
      <c r="G53" s="284"/>
      <c r="H53" s="124" t="s">
        <v>34</v>
      </c>
      <c r="I53" s="649"/>
      <c r="J53" s="661"/>
      <c r="K53" s="300">
        <f>K52+1</f>
        <v>2</v>
      </c>
    </row>
    <row r="54" spans="2:11" ht="18" customHeight="1" x14ac:dyDescent="0.25">
      <c r="B54" s="68">
        <f>B53+1</f>
        <v>3</v>
      </c>
      <c r="C54" s="31" t="s">
        <v>32</v>
      </c>
      <c r="D54" s="32" t="s">
        <v>33</v>
      </c>
      <c r="E54" s="111"/>
      <c r="F54" s="112"/>
      <c r="G54" s="34"/>
      <c r="H54" s="124" t="s">
        <v>34</v>
      </c>
      <c r="I54" s="662" t="s">
        <v>35</v>
      </c>
      <c r="J54" s="661" t="s">
        <v>36</v>
      </c>
      <c r="K54" s="300">
        <f t="shared" ref="K54:K81" si="7">K53+1</f>
        <v>3</v>
      </c>
    </row>
    <row r="55" spans="2:11" ht="18" customHeight="1" x14ac:dyDescent="0.25">
      <c r="B55" s="68">
        <f t="shared" ref="B55:B81" si="8">B54+1</f>
        <v>4</v>
      </c>
      <c r="C55" s="31" t="s">
        <v>32</v>
      </c>
      <c r="D55" s="32" t="s">
        <v>545</v>
      </c>
      <c r="E55" s="137"/>
      <c r="F55" s="112"/>
      <c r="G55" s="284"/>
      <c r="H55" s="165" t="s">
        <v>278</v>
      </c>
      <c r="I55" s="662"/>
      <c r="J55" s="661"/>
      <c r="K55" s="300">
        <f t="shared" si="7"/>
        <v>4</v>
      </c>
    </row>
    <row r="56" spans="2:11" ht="18" customHeight="1" x14ac:dyDescent="0.25">
      <c r="B56" s="68">
        <f t="shared" si="8"/>
        <v>5</v>
      </c>
      <c r="C56" s="31" t="s">
        <v>32</v>
      </c>
      <c r="D56" s="32" t="s">
        <v>546</v>
      </c>
      <c r="E56" s="137"/>
      <c r="F56" s="112"/>
      <c r="G56" s="284"/>
      <c r="H56" s="164" t="s">
        <v>56</v>
      </c>
      <c r="I56" s="662"/>
      <c r="J56" s="661"/>
      <c r="K56" s="300">
        <f t="shared" si="7"/>
        <v>5</v>
      </c>
    </row>
    <row r="57" spans="2:11" ht="18" customHeight="1" x14ac:dyDescent="0.25">
      <c r="B57" s="68">
        <f t="shared" si="8"/>
        <v>6</v>
      </c>
      <c r="C57" s="31" t="s">
        <v>32</v>
      </c>
      <c r="D57" s="32" t="s">
        <v>547</v>
      </c>
      <c r="E57" s="137"/>
      <c r="F57" s="112"/>
      <c r="G57" s="284"/>
      <c r="H57" s="124" t="s">
        <v>34</v>
      </c>
      <c r="I57" s="662"/>
      <c r="J57" s="661"/>
      <c r="K57" s="300">
        <f t="shared" si="7"/>
        <v>6</v>
      </c>
    </row>
    <row r="58" spans="2:11" ht="18" customHeight="1" x14ac:dyDescent="0.25">
      <c r="B58" s="68">
        <f t="shared" si="8"/>
        <v>7</v>
      </c>
      <c r="C58" s="31" t="s">
        <v>32</v>
      </c>
      <c r="D58" s="32" t="s">
        <v>548</v>
      </c>
      <c r="E58" s="137"/>
      <c r="F58" s="112"/>
      <c r="G58" s="284"/>
      <c r="H58" s="124" t="s">
        <v>34</v>
      </c>
      <c r="I58" s="662"/>
      <c r="J58" s="661"/>
      <c r="K58" s="300">
        <f t="shared" si="7"/>
        <v>7</v>
      </c>
    </row>
    <row r="59" spans="2:11" ht="18" customHeight="1" x14ac:dyDescent="0.25">
      <c r="B59" s="68">
        <f t="shared" si="8"/>
        <v>8</v>
      </c>
      <c r="C59" s="31" t="s">
        <v>32</v>
      </c>
      <c r="D59" s="32" t="s">
        <v>549</v>
      </c>
      <c r="E59" s="137"/>
      <c r="F59" s="112"/>
      <c r="G59" s="284"/>
      <c r="H59" s="165" t="s">
        <v>278</v>
      </c>
      <c r="I59" s="662"/>
      <c r="J59" s="661"/>
      <c r="K59" s="300">
        <f t="shared" si="7"/>
        <v>8</v>
      </c>
    </row>
    <row r="60" spans="2:11" ht="18" customHeight="1" x14ac:dyDescent="0.25">
      <c r="B60" s="68">
        <f t="shared" si="8"/>
        <v>9</v>
      </c>
      <c r="C60" s="31" t="s">
        <v>32</v>
      </c>
      <c r="D60" s="32" t="s">
        <v>550</v>
      </c>
      <c r="E60" s="137"/>
      <c r="F60" s="112"/>
      <c r="G60" s="284"/>
      <c r="H60" s="165" t="s">
        <v>278</v>
      </c>
      <c r="I60" s="662"/>
      <c r="J60" s="661"/>
      <c r="K60" s="300">
        <f t="shared" si="7"/>
        <v>9</v>
      </c>
    </row>
    <row r="61" spans="2:11" ht="18" customHeight="1" x14ac:dyDescent="0.25">
      <c r="B61" s="68">
        <f t="shared" si="8"/>
        <v>10</v>
      </c>
      <c r="C61" s="31" t="s">
        <v>32</v>
      </c>
      <c r="D61" s="32" t="s">
        <v>551</v>
      </c>
      <c r="E61" s="137"/>
      <c r="F61" s="112"/>
      <c r="G61" s="284"/>
      <c r="H61" s="164" t="s">
        <v>56</v>
      </c>
      <c r="I61" s="662"/>
      <c r="J61" s="661"/>
      <c r="K61" s="300">
        <f t="shared" si="7"/>
        <v>10</v>
      </c>
    </row>
    <row r="62" spans="2:11" ht="18" customHeight="1" x14ac:dyDescent="0.25">
      <c r="B62" s="68">
        <f t="shared" si="8"/>
        <v>11</v>
      </c>
      <c r="C62" s="31" t="s">
        <v>32</v>
      </c>
      <c r="D62" s="32" t="s">
        <v>552</v>
      </c>
      <c r="E62" s="137"/>
      <c r="F62" s="112"/>
      <c r="G62" s="284"/>
      <c r="H62" s="124" t="s">
        <v>34</v>
      </c>
      <c r="I62" s="662"/>
      <c r="J62" s="661"/>
      <c r="K62" s="300">
        <f t="shared" si="7"/>
        <v>11</v>
      </c>
    </row>
    <row r="63" spans="2:11" ht="18" customHeight="1" x14ac:dyDescent="0.25">
      <c r="B63" s="68">
        <f t="shared" si="8"/>
        <v>12</v>
      </c>
      <c r="C63" s="16" t="s">
        <v>32</v>
      </c>
      <c r="D63" s="17" t="s">
        <v>37</v>
      </c>
      <c r="E63" s="138"/>
      <c r="F63" s="139"/>
      <c r="G63" s="134"/>
      <c r="H63" s="124" t="s">
        <v>34</v>
      </c>
      <c r="I63" s="649" t="s">
        <v>38</v>
      </c>
      <c r="J63" s="656" t="s">
        <v>39</v>
      </c>
      <c r="K63" s="300">
        <f t="shared" si="7"/>
        <v>12</v>
      </c>
    </row>
    <row r="64" spans="2:11" ht="18" customHeight="1" x14ac:dyDescent="0.25">
      <c r="B64" s="68">
        <f t="shared" si="8"/>
        <v>13</v>
      </c>
      <c r="C64" s="31" t="s">
        <v>32</v>
      </c>
      <c r="D64" s="32" t="s">
        <v>553</v>
      </c>
      <c r="E64" s="137"/>
      <c r="F64" s="112"/>
      <c r="G64" s="284"/>
      <c r="H64" s="165" t="s">
        <v>278</v>
      </c>
      <c r="I64" s="649"/>
      <c r="J64" s="656"/>
      <c r="K64" s="300">
        <f t="shared" si="7"/>
        <v>13</v>
      </c>
    </row>
    <row r="65" spans="2:11" ht="18" customHeight="1" x14ac:dyDescent="0.25">
      <c r="B65" s="68">
        <f t="shared" si="8"/>
        <v>14</v>
      </c>
      <c r="C65" s="31" t="s">
        <v>32</v>
      </c>
      <c r="D65" s="32" t="s">
        <v>554</v>
      </c>
      <c r="E65" s="137"/>
      <c r="F65" s="112"/>
      <c r="G65" s="284"/>
      <c r="H65" s="165" t="s">
        <v>278</v>
      </c>
      <c r="I65" s="649"/>
      <c r="J65" s="656"/>
      <c r="K65" s="300">
        <f t="shared" si="7"/>
        <v>14</v>
      </c>
    </row>
    <row r="66" spans="2:11" ht="18" customHeight="1" x14ac:dyDescent="0.25">
      <c r="B66" s="68">
        <f t="shared" si="8"/>
        <v>15</v>
      </c>
      <c r="C66" s="31" t="s">
        <v>32</v>
      </c>
      <c r="D66" s="32" t="s">
        <v>555</v>
      </c>
      <c r="E66" s="137"/>
      <c r="F66" s="112"/>
      <c r="G66" s="284"/>
      <c r="H66" s="164" t="s">
        <v>56</v>
      </c>
      <c r="I66" s="649"/>
      <c r="J66" s="656"/>
      <c r="K66" s="300">
        <f t="shared" si="7"/>
        <v>15</v>
      </c>
    </row>
    <row r="67" spans="2:11" ht="18" customHeight="1" x14ac:dyDescent="0.25">
      <c r="B67" s="68">
        <f t="shared" si="8"/>
        <v>16</v>
      </c>
      <c r="C67" s="31" t="s">
        <v>32</v>
      </c>
      <c r="D67" s="32" t="s">
        <v>556</v>
      </c>
      <c r="E67" s="137"/>
      <c r="F67" s="112"/>
      <c r="G67" s="284"/>
      <c r="H67" s="165" t="s">
        <v>278</v>
      </c>
      <c r="I67" s="649"/>
      <c r="J67" s="656"/>
      <c r="K67" s="300">
        <f t="shared" si="7"/>
        <v>16</v>
      </c>
    </row>
    <row r="68" spans="2:11" ht="18" customHeight="1" x14ac:dyDescent="0.25">
      <c r="B68" s="68">
        <f t="shared" si="8"/>
        <v>17</v>
      </c>
      <c r="C68" s="31" t="s">
        <v>32</v>
      </c>
      <c r="D68" s="32" t="s">
        <v>557</v>
      </c>
      <c r="E68" s="137"/>
      <c r="F68" s="112"/>
      <c r="G68" s="284"/>
      <c r="H68" s="164" t="s">
        <v>56</v>
      </c>
      <c r="I68" s="649"/>
      <c r="J68" s="656"/>
      <c r="K68" s="300">
        <f t="shared" si="7"/>
        <v>17</v>
      </c>
    </row>
    <row r="69" spans="2:11" ht="18" customHeight="1" x14ac:dyDescent="0.25">
      <c r="B69" s="68">
        <f t="shared" si="8"/>
        <v>18</v>
      </c>
      <c r="C69" s="31" t="s">
        <v>32</v>
      </c>
      <c r="D69" s="32" t="s">
        <v>558</v>
      </c>
      <c r="E69" s="137"/>
      <c r="F69" s="112"/>
      <c r="G69" s="284"/>
      <c r="H69" s="164" t="s">
        <v>56</v>
      </c>
      <c r="I69" s="649"/>
      <c r="J69" s="656"/>
      <c r="K69" s="300">
        <f t="shared" si="7"/>
        <v>18</v>
      </c>
    </row>
    <row r="70" spans="2:11" ht="18" customHeight="1" x14ac:dyDescent="0.25">
      <c r="B70" s="68">
        <f t="shared" si="8"/>
        <v>19</v>
      </c>
      <c r="C70" s="31" t="s">
        <v>32</v>
      </c>
      <c r="D70" s="32" t="s">
        <v>559</v>
      </c>
      <c r="E70" s="137"/>
      <c r="F70" s="112"/>
      <c r="G70" s="284"/>
      <c r="H70" s="165" t="s">
        <v>278</v>
      </c>
      <c r="I70" s="649"/>
      <c r="J70" s="656"/>
      <c r="K70" s="300">
        <f t="shared" si="7"/>
        <v>19</v>
      </c>
    </row>
    <row r="71" spans="2:11" ht="18" customHeight="1" x14ac:dyDescent="0.25">
      <c r="B71" s="68">
        <f t="shared" si="8"/>
        <v>20</v>
      </c>
      <c r="C71" s="31" t="s">
        <v>32</v>
      </c>
      <c r="D71" s="32" t="s">
        <v>560</v>
      </c>
      <c r="E71" s="137"/>
      <c r="F71" s="112"/>
      <c r="G71" s="284"/>
      <c r="H71" s="164" t="s">
        <v>56</v>
      </c>
      <c r="I71" s="649"/>
      <c r="J71" s="656"/>
      <c r="K71" s="300">
        <f t="shared" si="7"/>
        <v>20</v>
      </c>
    </row>
    <row r="72" spans="2:11" ht="18" customHeight="1" x14ac:dyDescent="0.25">
      <c r="B72" s="68">
        <f t="shared" si="8"/>
        <v>21</v>
      </c>
      <c r="C72" s="31" t="s">
        <v>32</v>
      </c>
      <c r="D72" s="32" t="s">
        <v>561</v>
      </c>
      <c r="E72" s="137"/>
      <c r="F72" s="112"/>
      <c r="G72" s="284"/>
      <c r="H72" s="164" t="s">
        <v>56</v>
      </c>
      <c r="I72" s="649"/>
      <c r="J72" s="656"/>
      <c r="K72" s="300">
        <f t="shared" si="7"/>
        <v>21</v>
      </c>
    </row>
    <row r="73" spans="2:11" ht="18" customHeight="1" x14ac:dyDescent="0.25">
      <c r="B73" s="68">
        <f t="shared" si="8"/>
        <v>22</v>
      </c>
      <c r="C73" s="16" t="s">
        <v>32</v>
      </c>
      <c r="D73" s="17" t="s">
        <v>42</v>
      </c>
      <c r="E73" s="18"/>
      <c r="F73" s="19"/>
      <c r="G73" s="20"/>
      <c r="H73" s="165" t="s">
        <v>34</v>
      </c>
      <c r="I73" s="663" t="s">
        <v>34</v>
      </c>
      <c r="J73" s="656" t="s">
        <v>39</v>
      </c>
      <c r="K73" s="300">
        <f t="shared" si="7"/>
        <v>22</v>
      </c>
    </row>
    <row r="74" spans="2:11" ht="18" customHeight="1" x14ac:dyDescent="0.25">
      <c r="B74" s="68">
        <f t="shared" si="8"/>
        <v>23</v>
      </c>
      <c r="C74" s="31" t="s">
        <v>32</v>
      </c>
      <c r="D74" s="32" t="s">
        <v>562</v>
      </c>
      <c r="E74" s="137"/>
      <c r="F74" s="112"/>
      <c r="G74" s="284"/>
      <c r="H74" s="164" t="s">
        <v>56</v>
      </c>
      <c r="I74" s="678"/>
      <c r="J74" s="664"/>
      <c r="K74" s="300">
        <f t="shared" si="7"/>
        <v>23</v>
      </c>
    </row>
    <row r="75" spans="2:11" ht="18" customHeight="1" x14ac:dyDescent="0.25">
      <c r="B75" s="68">
        <f t="shared" si="8"/>
        <v>24</v>
      </c>
      <c r="C75" s="31" t="s">
        <v>32</v>
      </c>
      <c r="D75" s="32" t="s">
        <v>563</v>
      </c>
      <c r="E75" s="137"/>
      <c r="F75" s="112"/>
      <c r="G75" s="284"/>
      <c r="H75" s="165" t="s">
        <v>278</v>
      </c>
      <c r="I75" s="678"/>
      <c r="J75" s="664"/>
      <c r="K75" s="300">
        <f t="shared" si="7"/>
        <v>24</v>
      </c>
    </row>
    <row r="76" spans="2:11" ht="18" customHeight="1" x14ac:dyDescent="0.25">
      <c r="B76" s="68">
        <f t="shared" si="8"/>
        <v>25</v>
      </c>
      <c r="C76" s="31" t="s">
        <v>32</v>
      </c>
      <c r="D76" s="32" t="s">
        <v>564</v>
      </c>
      <c r="E76" s="137"/>
      <c r="F76" s="112"/>
      <c r="G76" s="284"/>
      <c r="H76" s="165" t="s">
        <v>278</v>
      </c>
      <c r="I76" s="678"/>
      <c r="J76" s="664"/>
      <c r="K76" s="300">
        <f t="shared" si="7"/>
        <v>25</v>
      </c>
    </row>
    <row r="77" spans="2:11" ht="18" customHeight="1" x14ac:dyDescent="0.25">
      <c r="B77" s="68">
        <f t="shared" si="8"/>
        <v>26</v>
      </c>
      <c r="C77" s="31" t="s">
        <v>32</v>
      </c>
      <c r="D77" s="32" t="s">
        <v>565</v>
      </c>
      <c r="E77" s="137"/>
      <c r="F77" s="112"/>
      <c r="G77" s="284"/>
      <c r="H77" s="164" t="s">
        <v>56</v>
      </c>
      <c r="I77" s="678"/>
      <c r="J77" s="664"/>
      <c r="K77" s="300">
        <f t="shared" si="7"/>
        <v>26</v>
      </c>
    </row>
    <row r="78" spans="2:11" ht="18" customHeight="1" x14ac:dyDescent="0.25">
      <c r="B78" s="68">
        <f t="shared" si="8"/>
        <v>27</v>
      </c>
      <c r="C78" s="31" t="s">
        <v>32</v>
      </c>
      <c r="D78" s="32" t="s">
        <v>566</v>
      </c>
      <c r="E78" s="137"/>
      <c r="F78" s="112"/>
      <c r="G78" s="284"/>
      <c r="H78" s="165" t="s">
        <v>278</v>
      </c>
      <c r="I78" s="678"/>
      <c r="J78" s="656"/>
      <c r="K78" s="300">
        <f t="shared" si="7"/>
        <v>27</v>
      </c>
    </row>
    <row r="79" spans="2:11" ht="18" customHeight="1" thickBot="1" x14ac:dyDescent="0.3">
      <c r="B79" s="68">
        <f t="shared" si="8"/>
        <v>28</v>
      </c>
      <c r="C79" s="316" t="s">
        <v>32</v>
      </c>
      <c r="D79" s="29" t="s">
        <v>567</v>
      </c>
      <c r="E79" s="224"/>
      <c r="F79" s="94"/>
      <c r="G79" s="317"/>
      <c r="H79" s="609" t="s">
        <v>56</v>
      </c>
      <c r="I79" s="665"/>
      <c r="J79" s="666"/>
      <c r="K79" s="300">
        <f t="shared" si="7"/>
        <v>28</v>
      </c>
    </row>
    <row r="80" spans="2:11" ht="18" customHeight="1" x14ac:dyDescent="0.25">
      <c r="B80" s="83">
        <f t="shared" si="8"/>
        <v>29</v>
      </c>
      <c r="C80" s="11" t="s">
        <v>45</v>
      </c>
      <c r="D80" s="12" t="s">
        <v>542</v>
      </c>
      <c r="E80" s="140"/>
      <c r="F80" s="14"/>
      <c r="G80" s="116"/>
      <c r="H80" s="610" t="s">
        <v>56</v>
      </c>
      <c r="I80" s="653"/>
      <c r="J80" s="654"/>
      <c r="K80" s="299">
        <f>1</f>
        <v>1</v>
      </c>
    </row>
    <row r="81" spans="2:11" ht="18" customHeight="1" thickBot="1" x14ac:dyDescent="0.3">
      <c r="B81" s="68">
        <f t="shared" si="8"/>
        <v>30</v>
      </c>
      <c r="C81" s="22" t="s">
        <v>45</v>
      </c>
      <c r="D81" s="23" t="s">
        <v>48</v>
      </c>
      <c r="E81" s="88"/>
      <c r="F81" s="89"/>
      <c r="G81" s="24"/>
      <c r="H81" s="86" t="s">
        <v>34</v>
      </c>
      <c r="I81" s="651" t="s">
        <v>46</v>
      </c>
      <c r="J81" s="667" t="s">
        <v>49</v>
      </c>
      <c r="K81" s="300">
        <f t="shared" si="7"/>
        <v>2</v>
      </c>
    </row>
    <row r="82" spans="2:11" ht="18" customHeight="1" x14ac:dyDescent="0.25">
      <c r="B82" s="83">
        <f t="shared" ref="B82:B131" si="9">B81+1</f>
        <v>31</v>
      </c>
      <c r="C82" s="122" t="s">
        <v>51</v>
      </c>
      <c r="D82" s="633" t="s">
        <v>52</v>
      </c>
      <c r="E82" s="611"/>
      <c r="F82" s="611"/>
      <c r="G82" s="612"/>
      <c r="H82" s="463" t="s">
        <v>35</v>
      </c>
      <c r="I82" s="653" t="s">
        <v>49</v>
      </c>
      <c r="J82" s="653" t="s">
        <v>17</v>
      </c>
      <c r="K82" s="299">
        <f>1</f>
        <v>1</v>
      </c>
    </row>
    <row r="83" spans="2:11" ht="18" customHeight="1" x14ac:dyDescent="0.25">
      <c r="B83" s="68">
        <f>B82+1</f>
        <v>32</v>
      </c>
      <c r="C83" s="316" t="s">
        <v>51</v>
      </c>
      <c r="D83" s="550" t="s">
        <v>442</v>
      </c>
      <c r="E83" s="551"/>
      <c r="F83" s="551"/>
      <c r="G83" s="552"/>
      <c r="H83" s="553" t="s">
        <v>57</v>
      </c>
      <c r="I83" s="676"/>
      <c r="J83" s="668"/>
      <c r="K83" s="300">
        <f t="shared" ref="K83:K86" si="10">K82+1</f>
        <v>2</v>
      </c>
    </row>
    <row r="84" spans="2:11" ht="18" customHeight="1" thickBot="1" x14ac:dyDescent="0.3">
      <c r="B84" s="315">
        <f t="shared" si="9"/>
        <v>33</v>
      </c>
      <c r="C84" s="110" t="s">
        <v>51</v>
      </c>
      <c r="D84" s="634" t="s">
        <v>53</v>
      </c>
      <c r="E84" s="548"/>
      <c r="F84" s="548"/>
      <c r="G84" s="549"/>
      <c r="H84" s="463" t="s">
        <v>35</v>
      </c>
      <c r="I84" s="651" t="s">
        <v>49</v>
      </c>
      <c r="J84" s="669" t="s">
        <v>17</v>
      </c>
      <c r="K84" s="300">
        <f t="shared" si="10"/>
        <v>3</v>
      </c>
    </row>
    <row r="85" spans="2:11" ht="18" customHeight="1" x14ac:dyDescent="0.25">
      <c r="B85" s="83">
        <f t="shared" si="9"/>
        <v>34</v>
      </c>
      <c r="C85" s="64" t="s">
        <v>75</v>
      </c>
      <c r="D85" s="281" t="s">
        <v>55</v>
      </c>
      <c r="E85" s="280"/>
      <c r="F85" s="280"/>
      <c r="G85" s="282"/>
      <c r="H85" s="163" t="s">
        <v>34</v>
      </c>
      <c r="I85" s="653" t="s">
        <v>38</v>
      </c>
      <c r="J85" s="670" t="s">
        <v>34</v>
      </c>
      <c r="K85" s="299">
        <f>1</f>
        <v>1</v>
      </c>
    </row>
    <row r="86" spans="2:11" ht="18" customHeight="1" thickBot="1" x14ac:dyDescent="0.3">
      <c r="B86" s="69">
        <f>B85+1</f>
        <v>35</v>
      </c>
      <c r="C86" s="86" t="s">
        <v>75</v>
      </c>
      <c r="D86" s="757" t="s">
        <v>443</v>
      </c>
      <c r="E86" s="70"/>
      <c r="F86" s="71"/>
      <c r="G86" s="72"/>
      <c r="H86" s="758" t="s">
        <v>57</v>
      </c>
      <c r="I86" s="760"/>
      <c r="J86" s="759"/>
      <c r="K86" s="300">
        <f t="shared" si="10"/>
        <v>2</v>
      </c>
    </row>
    <row r="87" spans="2:11" ht="18" customHeight="1" x14ac:dyDescent="0.25">
      <c r="B87" s="558">
        <f>B86+1</f>
        <v>36</v>
      </c>
      <c r="C87" s="523" t="s">
        <v>77</v>
      </c>
      <c r="D87" s="375" t="s">
        <v>78</v>
      </c>
      <c r="E87" s="229"/>
      <c r="F87" s="229"/>
      <c r="G87" s="230"/>
      <c r="H87" s="201" t="s">
        <v>57</v>
      </c>
      <c r="I87" s="672" t="s">
        <v>41</v>
      </c>
      <c r="J87" s="649" t="s">
        <v>46</v>
      </c>
      <c r="K87" s="299">
        <f>1</f>
        <v>1</v>
      </c>
    </row>
    <row r="88" spans="2:11" ht="18" customHeight="1" x14ac:dyDescent="0.25">
      <c r="B88" s="183">
        <f t="shared" si="9"/>
        <v>37</v>
      </c>
      <c r="C88" s="63" t="s">
        <v>77</v>
      </c>
      <c r="D88" s="290" t="s">
        <v>79</v>
      </c>
      <c r="E88" s="100"/>
      <c r="F88" s="100"/>
      <c r="G88" s="101"/>
      <c r="H88" s="164" t="s">
        <v>57</v>
      </c>
      <c r="I88" s="673" t="s">
        <v>12</v>
      </c>
      <c r="J88" s="674" t="s">
        <v>17</v>
      </c>
      <c r="K88" s="300">
        <f>K87+1</f>
        <v>2</v>
      </c>
    </row>
    <row r="89" spans="2:11" ht="18" customHeight="1" x14ac:dyDescent="0.25">
      <c r="B89" s="186">
        <f t="shared" si="9"/>
        <v>38</v>
      </c>
      <c r="C89" s="63" t="s">
        <v>77</v>
      </c>
      <c r="D89" s="291" t="s">
        <v>80</v>
      </c>
      <c r="E89" s="100"/>
      <c r="F89" s="100"/>
      <c r="G89" s="101"/>
      <c r="H89" s="201" t="s">
        <v>34</v>
      </c>
      <c r="I89" s="675" t="s">
        <v>57</v>
      </c>
      <c r="J89" s="676" t="s">
        <v>65</v>
      </c>
      <c r="K89" s="300">
        <f t="shared" ref="K89:K104" si="11">K88+1</f>
        <v>3</v>
      </c>
    </row>
    <row r="90" spans="2:11" ht="18" customHeight="1" x14ac:dyDescent="0.25">
      <c r="B90" s="186">
        <f t="shared" si="9"/>
        <v>39</v>
      </c>
      <c r="C90" s="63" t="s">
        <v>77</v>
      </c>
      <c r="D90" s="291" t="s">
        <v>81</v>
      </c>
      <c r="E90" s="100"/>
      <c r="F90" s="100"/>
      <c r="G90" s="101"/>
      <c r="H90" s="164" t="s">
        <v>56</v>
      </c>
      <c r="I90" s="677" t="s">
        <v>43</v>
      </c>
      <c r="J90" s="674" t="s">
        <v>17</v>
      </c>
      <c r="K90" s="300">
        <f t="shared" si="11"/>
        <v>4</v>
      </c>
    </row>
    <row r="91" spans="2:11" ht="18" customHeight="1" x14ac:dyDescent="0.25">
      <c r="B91" s="186">
        <f t="shared" si="9"/>
        <v>40</v>
      </c>
      <c r="C91" s="63" t="s">
        <v>77</v>
      </c>
      <c r="D91" s="291" t="s">
        <v>82</v>
      </c>
      <c r="E91" s="100"/>
      <c r="F91" s="100"/>
      <c r="G91" s="101"/>
      <c r="H91" s="463" t="s">
        <v>34</v>
      </c>
      <c r="I91" s="671" t="s">
        <v>34</v>
      </c>
      <c r="J91" s="674" t="s">
        <v>17</v>
      </c>
      <c r="K91" s="300">
        <f t="shared" si="11"/>
        <v>5</v>
      </c>
    </row>
    <row r="92" spans="2:11" ht="18" customHeight="1" x14ac:dyDescent="0.25">
      <c r="B92" s="186">
        <f t="shared" si="9"/>
        <v>41</v>
      </c>
      <c r="C92" s="63" t="s">
        <v>77</v>
      </c>
      <c r="D92" s="291" t="s">
        <v>83</v>
      </c>
      <c r="E92" s="100"/>
      <c r="F92" s="100"/>
      <c r="G92" s="101"/>
      <c r="H92" s="164" t="s">
        <v>57</v>
      </c>
      <c r="I92" s="673" t="s">
        <v>34</v>
      </c>
      <c r="J92" s="676" t="s">
        <v>44</v>
      </c>
      <c r="K92" s="300">
        <f t="shared" si="11"/>
        <v>6</v>
      </c>
    </row>
    <row r="93" spans="2:11" ht="18" customHeight="1" x14ac:dyDescent="0.25">
      <c r="B93" s="186">
        <f t="shared" si="9"/>
        <v>42</v>
      </c>
      <c r="C93" s="63" t="s">
        <v>77</v>
      </c>
      <c r="D93" s="291" t="s">
        <v>84</v>
      </c>
      <c r="E93" s="100"/>
      <c r="F93" s="100"/>
      <c r="G93" s="101"/>
      <c r="H93" s="164" t="s">
        <v>57</v>
      </c>
      <c r="I93" s="673" t="s">
        <v>34</v>
      </c>
      <c r="J93" s="676" t="s">
        <v>44</v>
      </c>
      <c r="K93" s="300">
        <f t="shared" si="11"/>
        <v>7</v>
      </c>
    </row>
    <row r="94" spans="2:11" ht="18" customHeight="1" x14ac:dyDescent="0.25">
      <c r="B94" s="186">
        <f t="shared" si="9"/>
        <v>43</v>
      </c>
      <c r="C94" s="507" t="s">
        <v>77</v>
      </c>
      <c r="D94" s="374" t="s">
        <v>85</v>
      </c>
      <c r="E94" s="295"/>
      <c r="F94" s="100"/>
      <c r="G94" s="101"/>
      <c r="H94" s="164" t="s">
        <v>57</v>
      </c>
      <c r="I94" s="673" t="s">
        <v>18</v>
      </c>
      <c r="J94" s="676" t="s">
        <v>96</v>
      </c>
      <c r="K94" s="300">
        <f t="shared" si="11"/>
        <v>8</v>
      </c>
    </row>
    <row r="95" spans="2:11" ht="18" customHeight="1" x14ac:dyDescent="0.25">
      <c r="B95" s="186">
        <f t="shared" si="9"/>
        <v>44</v>
      </c>
      <c r="C95" s="63" t="s">
        <v>77</v>
      </c>
      <c r="D95" s="291" t="s">
        <v>86</v>
      </c>
      <c r="E95" s="100"/>
      <c r="F95" s="100"/>
      <c r="G95" s="101"/>
      <c r="H95" s="201" t="s">
        <v>57</v>
      </c>
      <c r="I95" s="675" t="s">
        <v>34</v>
      </c>
      <c r="J95" s="649" t="s">
        <v>44</v>
      </c>
      <c r="K95" s="300">
        <f t="shared" si="11"/>
        <v>9</v>
      </c>
    </row>
    <row r="96" spans="2:11" ht="18" customHeight="1" x14ac:dyDescent="0.25">
      <c r="B96" s="186">
        <f t="shared" si="9"/>
        <v>45</v>
      </c>
      <c r="C96" s="63" t="s">
        <v>77</v>
      </c>
      <c r="D96" s="291" t="s">
        <v>87</v>
      </c>
      <c r="E96" s="100"/>
      <c r="F96" s="100"/>
      <c r="G96" s="101"/>
      <c r="H96" s="164" t="s">
        <v>34</v>
      </c>
      <c r="I96" s="673" t="s">
        <v>65</v>
      </c>
      <c r="J96" s="676" t="s">
        <v>46</v>
      </c>
      <c r="K96" s="300">
        <f t="shared" si="11"/>
        <v>10</v>
      </c>
    </row>
    <row r="97" spans="2:11" ht="18" customHeight="1" x14ac:dyDescent="0.25">
      <c r="B97" s="186">
        <f t="shared" si="9"/>
        <v>46</v>
      </c>
      <c r="C97" s="63" t="s">
        <v>77</v>
      </c>
      <c r="D97" s="291" t="s">
        <v>88</v>
      </c>
      <c r="E97" s="100"/>
      <c r="F97" s="100"/>
      <c r="G97" s="101"/>
      <c r="H97" s="201" t="s">
        <v>57</v>
      </c>
      <c r="I97" s="675" t="s">
        <v>34</v>
      </c>
      <c r="J97" s="649" t="s">
        <v>44</v>
      </c>
      <c r="K97" s="300">
        <f t="shared" si="11"/>
        <v>11</v>
      </c>
    </row>
    <row r="98" spans="2:11" ht="18" customHeight="1" x14ac:dyDescent="0.25">
      <c r="B98" s="186">
        <f t="shared" si="9"/>
        <v>47</v>
      </c>
      <c r="C98" s="63" t="s">
        <v>77</v>
      </c>
      <c r="D98" s="291" t="s">
        <v>89</v>
      </c>
      <c r="E98" s="100"/>
      <c r="F98" s="100"/>
      <c r="G98" s="101"/>
      <c r="H98" s="124" t="s">
        <v>57</v>
      </c>
      <c r="I98" s="673" t="s">
        <v>65</v>
      </c>
      <c r="J98" s="678" t="s">
        <v>57</v>
      </c>
      <c r="K98" s="300">
        <f t="shared" si="11"/>
        <v>12</v>
      </c>
    </row>
    <row r="99" spans="2:11" ht="18" customHeight="1" x14ac:dyDescent="0.25">
      <c r="B99" s="186">
        <f t="shared" si="9"/>
        <v>48</v>
      </c>
      <c r="C99" s="63" t="s">
        <v>77</v>
      </c>
      <c r="D99" s="291" t="s">
        <v>90</v>
      </c>
      <c r="E99" s="100"/>
      <c r="F99" s="100"/>
      <c r="G99" s="101"/>
      <c r="H99" s="164" t="s">
        <v>34</v>
      </c>
      <c r="I99" s="673" t="s">
        <v>39</v>
      </c>
      <c r="J99" s="678" t="s">
        <v>57</v>
      </c>
      <c r="K99" s="300">
        <f t="shared" si="11"/>
        <v>13</v>
      </c>
    </row>
    <row r="100" spans="2:11" ht="18" customHeight="1" x14ac:dyDescent="0.25">
      <c r="B100" s="186">
        <f t="shared" si="9"/>
        <v>49</v>
      </c>
      <c r="C100" s="63" t="s">
        <v>77</v>
      </c>
      <c r="D100" s="291" t="s">
        <v>91</v>
      </c>
      <c r="E100" s="100"/>
      <c r="F100" s="100"/>
      <c r="G100" s="101"/>
      <c r="H100" s="164" t="s">
        <v>72</v>
      </c>
      <c r="I100" s="673" t="s">
        <v>44</v>
      </c>
      <c r="J100" s="676" t="s">
        <v>61</v>
      </c>
      <c r="K100" s="300">
        <f t="shared" si="11"/>
        <v>14</v>
      </c>
    </row>
    <row r="101" spans="2:11" ht="18" customHeight="1" x14ac:dyDescent="0.25">
      <c r="B101" s="186">
        <f t="shared" si="9"/>
        <v>50</v>
      </c>
      <c r="C101" s="63" t="s">
        <v>77</v>
      </c>
      <c r="D101" s="289" t="s">
        <v>92</v>
      </c>
      <c r="E101" s="100"/>
      <c r="F101" s="100"/>
      <c r="G101" s="230"/>
      <c r="H101" s="463" t="s">
        <v>34</v>
      </c>
      <c r="I101" s="671" t="s">
        <v>34</v>
      </c>
      <c r="J101" s="676" t="s">
        <v>39</v>
      </c>
      <c r="K101" s="300">
        <f t="shared" si="11"/>
        <v>15</v>
      </c>
    </row>
    <row r="102" spans="2:11" ht="18" customHeight="1" x14ac:dyDescent="0.25">
      <c r="B102" s="186">
        <f t="shared" si="9"/>
        <v>51</v>
      </c>
      <c r="C102" s="63" t="s">
        <v>77</v>
      </c>
      <c r="D102" s="289" t="s">
        <v>93</v>
      </c>
      <c r="E102" s="100"/>
      <c r="F102" s="100"/>
      <c r="G102" s="101"/>
      <c r="H102" s="164" t="s">
        <v>57</v>
      </c>
      <c r="I102" s="673" t="s">
        <v>34</v>
      </c>
      <c r="J102" s="676" t="s">
        <v>44</v>
      </c>
      <c r="K102" s="300">
        <f t="shared" si="11"/>
        <v>16</v>
      </c>
    </row>
    <row r="103" spans="2:11" ht="18" customHeight="1" x14ac:dyDescent="0.25">
      <c r="B103" s="186">
        <f t="shared" si="9"/>
        <v>52</v>
      </c>
      <c r="C103" s="63" t="s">
        <v>77</v>
      </c>
      <c r="D103" s="289" t="s">
        <v>94</v>
      </c>
      <c r="E103" s="100"/>
      <c r="F103" s="100"/>
      <c r="G103" s="101"/>
      <c r="H103" s="164" t="s">
        <v>57</v>
      </c>
      <c r="I103" s="673" t="s">
        <v>34</v>
      </c>
      <c r="J103" s="676" t="s">
        <v>44</v>
      </c>
      <c r="K103" s="300">
        <f t="shared" si="11"/>
        <v>17</v>
      </c>
    </row>
    <row r="104" spans="2:11" ht="18" customHeight="1" thickBot="1" x14ac:dyDescent="0.3">
      <c r="B104" s="183">
        <f t="shared" si="9"/>
        <v>53</v>
      </c>
      <c r="C104" s="227" t="s">
        <v>77</v>
      </c>
      <c r="D104" s="292" t="s">
        <v>95</v>
      </c>
      <c r="E104" s="74"/>
      <c r="F104" s="74"/>
      <c r="G104" s="103"/>
      <c r="H104" s="304" t="s">
        <v>57</v>
      </c>
      <c r="I104" s="675" t="s">
        <v>34</v>
      </c>
      <c r="J104" s="651" t="s">
        <v>44</v>
      </c>
      <c r="K104" s="300">
        <f t="shared" si="11"/>
        <v>18</v>
      </c>
    </row>
    <row r="105" spans="2:11" ht="18" customHeight="1" x14ac:dyDescent="0.25">
      <c r="B105" s="83">
        <f t="shared" si="9"/>
        <v>54</v>
      </c>
      <c r="C105" s="213" t="s">
        <v>97</v>
      </c>
      <c r="D105" s="373" t="s">
        <v>98</v>
      </c>
      <c r="E105" s="293"/>
      <c r="F105" s="293"/>
      <c r="G105" s="294"/>
      <c r="H105" s="164" t="s">
        <v>56</v>
      </c>
      <c r="I105" s="653" t="s">
        <v>13</v>
      </c>
      <c r="J105" s="679" t="s">
        <v>13</v>
      </c>
      <c r="K105" s="299">
        <f>1</f>
        <v>1</v>
      </c>
    </row>
    <row r="106" spans="2:11" ht="18" customHeight="1" x14ac:dyDescent="0.25">
      <c r="B106" s="183">
        <f t="shared" si="9"/>
        <v>55</v>
      </c>
      <c r="C106" s="507" t="s">
        <v>97</v>
      </c>
      <c r="D106" s="370" t="s">
        <v>99</v>
      </c>
      <c r="E106" s="295"/>
      <c r="F106" s="295"/>
      <c r="G106" s="296"/>
      <c r="H106" s="164" t="s">
        <v>56</v>
      </c>
      <c r="I106" s="676" t="s">
        <v>102</v>
      </c>
      <c r="J106" s="680" t="s">
        <v>49</v>
      </c>
      <c r="K106" s="300">
        <f>K105+1</f>
        <v>2</v>
      </c>
    </row>
    <row r="107" spans="2:11" ht="18" customHeight="1" x14ac:dyDescent="0.25">
      <c r="B107" s="186">
        <f t="shared" si="9"/>
        <v>56</v>
      </c>
      <c r="C107" s="507" t="s">
        <v>97</v>
      </c>
      <c r="D107" s="374" t="s">
        <v>100</v>
      </c>
      <c r="E107" s="295"/>
      <c r="F107" s="297"/>
      <c r="G107" s="296"/>
      <c r="H107" s="164" t="s">
        <v>56</v>
      </c>
      <c r="I107" s="676" t="s">
        <v>50</v>
      </c>
      <c r="J107" s="681" t="s">
        <v>35</v>
      </c>
      <c r="K107" s="300">
        <f t="shared" ref="K107:K109" si="12">K106+1</f>
        <v>3</v>
      </c>
    </row>
    <row r="108" spans="2:11" ht="18" customHeight="1" x14ac:dyDescent="0.25">
      <c r="B108" s="186">
        <f t="shared" si="9"/>
        <v>57</v>
      </c>
      <c r="C108" s="507" t="s">
        <v>97</v>
      </c>
      <c r="D108" s="374" t="s">
        <v>101</v>
      </c>
      <c r="E108" s="295"/>
      <c r="F108" s="295"/>
      <c r="G108" s="296"/>
      <c r="H108" s="164" t="s">
        <v>56</v>
      </c>
      <c r="I108" s="676" t="s">
        <v>13</v>
      </c>
      <c r="J108" s="682" t="s">
        <v>13</v>
      </c>
      <c r="K108" s="300">
        <f t="shared" si="12"/>
        <v>4</v>
      </c>
    </row>
    <row r="109" spans="2:11" ht="18" customHeight="1" thickBot="1" x14ac:dyDescent="0.3">
      <c r="B109" s="186">
        <f t="shared" si="9"/>
        <v>58</v>
      </c>
      <c r="C109" s="216" t="s">
        <v>97</v>
      </c>
      <c r="D109" s="376" t="s">
        <v>665</v>
      </c>
      <c r="E109" s="297"/>
      <c r="F109" s="295"/>
      <c r="G109" s="296"/>
      <c r="H109" s="164" t="s">
        <v>56</v>
      </c>
      <c r="I109" s="651" t="s">
        <v>13</v>
      </c>
      <c r="J109" s="683" t="s">
        <v>13</v>
      </c>
      <c r="K109" s="300">
        <f t="shared" si="12"/>
        <v>5</v>
      </c>
    </row>
    <row r="110" spans="2:11" ht="18" customHeight="1" x14ac:dyDescent="0.25">
      <c r="B110" s="83">
        <f t="shared" si="9"/>
        <v>59</v>
      </c>
      <c r="C110" s="64" t="s">
        <v>58</v>
      </c>
      <c r="D110" s="104" t="s">
        <v>59</v>
      </c>
      <c r="E110" s="105"/>
      <c r="F110" s="105"/>
      <c r="G110" s="106"/>
      <c r="H110" s="462" t="s">
        <v>34</v>
      </c>
      <c r="I110" s="653" t="s">
        <v>44</v>
      </c>
      <c r="J110" s="684" t="s">
        <v>49</v>
      </c>
      <c r="K110" s="299">
        <f>1</f>
        <v>1</v>
      </c>
    </row>
    <row r="111" spans="2:11" ht="18" customHeight="1" x14ac:dyDescent="0.25">
      <c r="B111" s="186">
        <f t="shared" si="9"/>
        <v>60</v>
      </c>
      <c r="C111" s="63" t="s">
        <v>58</v>
      </c>
      <c r="D111" s="102" t="s">
        <v>60</v>
      </c>
      <c r="E111" s="74"/>
      <c r="F111" s="74"/>
      <c r="G111" s="103"/>
      <c r="H111" s="305" t="s">
        <v>61</v>
      </c>
      <c r="I111" s="676" t="s">
        <v>47</v>
      </c>
      <c r="J111" s="676" t="s">
        <v>49</v>
      </c>
      <c r="K111" s="300">
        <f>K110+1</f>
        <v>2</v>
      </c>
    </row>
    <row r="112" spans="2:11" ht="18" customHeight="1" x14ac:dyDescent="0.25">
      <c r="B112" s="186">
        <f t="shared" si="9"/>
        <v>61</v>
      </c>
      <c r="C112" s="63" t="s">
        <v>58</v>
      </c>
      <c r="D112" s="99" t="s">
        <v>62</v>
      </c>
      <c r="E112" s="100"/>
      <c r="F112" s="100"/>
      <c r="G112" s="101"/>
      <c r="H112" s="463" t="s">
        <v>34</v>
      </c>
      <c r="I112" s="676" t="s">
        <v>49</v>
      </c>
      <c r="J112" s="674" t="s">
        <v>17</v>
      </c>
      <c r="K112" s="300">
        <f t="shared" ref="K112:K122" si="13">K111+1</f>
        <v>3</v>
      </c>
    </row>
    <row r="113" spans="2:11" ht="18" customHeight="1" x14ac:dyDescent="0.25">
      <c r="B113" s="186">
        <f t="shared" si="9"/>
        <v>62</v>
      </c>
      <c r="C113" s="507" t="s">
        <v>58</v>
      </c>
      <c r="D113" s="486" t="s">
        <v>63</v>
      </c>
      <c r="E113" s="613"/>
      <c r="F113" s="74"/>
      <c r="G113" s="103"/>
      <c r="H113" s="463" t="s">
        <v>72</v>
      </c>
      <c r="I113" s="676" t="s">
        <v>38</v>
      </c>
      <c r="J113" s="676" t="s">
        <v>49</v>
      </c>
      <c r="K113" s="300">
        <f t="shared" si="13"/>
        <v>4</v>
      </c>
    </row>
    <row r="114" spans="2:11" ht="18" customHeight="1" x14ac:dyDescent="0.25">
      <c r="B114" s="186">
        <f t="shared" si="9"/>
        <v>63</v>
      </c>
      <c r="C114" s="507" t="s">
        <v>58</v>
      </c>
      <c r="D114" s="314" t="s">
        <v>64</v>
      </c>
      <c r="E114" s="100"/>
      <c r="F114" s="100"/>
      <c r="G114" s="101"/>
      <c r="H114" s="463" t="s">
        <v>35</v>
      </c>
      <c r="I114" s="676" t="s">
        <v>49</v>
      </c>
      <c r="J114" s="674" t="s">
        <v>66</v>
      </c>
      <c r="K114" s="300">
        <f t="shared" si="13"/>
        <v>5</v>
      </c>
    </row>
    <row r="115" spans="2:11" ht="18" customHeight="1" x14ac:dyDescent="0.25">
      <c r="B115" s="186">
        <f t="shared" si="9"/>
        <v>64</v>
      </c>
      <c r="C115" s="63" t="s">
        <v>58</v>
      </c>
      <c r="D115" s="102" t="s">
        <v>67</v>
      </c>
      <c r="E115" s="74"/>
      <c r="F115" s="74"/>
      <c r="G115" s="103"/>
      <c r="H115" s="124" t="s">
        <v>34</v>
      </c>
      <c r="I115" s="676" t="s">
        <v>44</v>
      </c>
      <c r="J115" s="678" t="s">
        <v>34</v>
      </c>
      <c r="K115" s="300">
        <f t="shared" si="13"/>
        <v>6</v>
      </c>
    </row>
    <row r="116" spans="2:11" ht="18" customHeight="1" x14ac:dyDescent="0.25">
      <c r="B116" s="186">
        <f t="shared" si="9"/>
        <v>65</v>
      </c>
      <c r="C116" s="63" t="s">
        <v>58</v>
      </c>
      <c r="D116" s="99" t="s">
        <v>68</v>
      </c>
      <c r="E116" s="100"/>
      <c r="F116" s="100"/>
      <c r="G116" s="101"/>
      <c r="H116" s="305" t="s">
        <v>57</v>
      </c>
      <c r="I116" s="676" t="s">
        <v>35</v>
      </c>
      <c r="J116" s="674" t="s">
        <v>44</v>
      </c>
      <c r="K116" s="300">
        <f t="shared" si="13"/>
        <v>7</v>
      </c>
    </row>
    <row r="117" spans="2:11" ht="18" customHeight="1" x14ac:dyDescent="0.25">
      <c r="B117" s="186">
        <f t="shared" si="9"/>
        <v>66</v>
      </c>
      <c r="C117" s="63" t="s">
        <v>58</v>
      </c>
      <c r="D117" s="99" t="s">
        <v>69</v>
      </c>
      <c r="E117" s="100"/>
      <c r="F117" s="100"/>
      <c r="G117" s="101"/>
      <c r="H117" s="305" t="s">
        <v>57</v>
      </c>
      <c r="I117" s="676" t="s">
        <v>39</v>
      </c>
      <c r="J117" s="676" t="s">
        <v>43</v>
      </c>
      <c r="K117" s="300">
        <f t="shared" si="13"/>
        <v>8</v>
      </c>
    </row>
    <row r="118" spans="2:11" ht="18" customHeight="1" x14ac:dyDescent="0.25">
      <c r="B118" s="186">
        <f t="shared" si="9"/>
        <v>67</v>
      </c>
      <c r="C118" s="108" t="s">
        <v>58</v>
      </c>
      <c r="D118" s="614" t="s">
        <v>70</v>
      </c>
      <c r="E118" s="342"/>
      <c r="F118" s="342"/>
      <c r="G118" s="343"/>
      <c r="H118" s="463" t="s">
        <v>35</v>
      </c>
      <c r="I118" s="676" t="s">
        <v>49</v>
      </c>
      <c r="J118" s="674" t="s">
        <v>39</v>
      </c>
      <c r="K118" s="300">
        <f t="shared" si="13"/>
        <v>9</v>
      </c>
    </row>
    <row r="119" spans="2:11" ht="18" customHeight="1" x14ac:dyDescent="0.25">
      <c r="B119" s="186">
        <f t="shared" si="9"/>
        <v>68</v>
      </c>
      <c r="C119" s="108" t="s">
        <v>58</v>
      </c>
      <c r="D119" s="339" t="s">
        <v>71</v>
      </c>
      <c r="E119" s="340"/>
      <c r="F119" s="340"/>
      <c r="G119" s="341"/>
      <c r="H119" s="306" t="s">
        <v>57</v>
      </c>
      <c r="I119" s="674" t="s">
        <v>39</v>
      </c>
      <c r="J119" s="674" t="s">
        <v>56</v>
      </c>
      <c r="K119" s="300">
        <f t="shared" si="13"/>
        <v>10</v>
      </c>
    </row>
    <row r="120" spans="2:11" ht="18" customHeight="1" x14ac:dyDescent="0.25">
      <c r="B120" s="186">
        <f t="shared" si="9"/>
        <v>69</v>
      </c>
      <c r="C120" s="81" t="s">
        <v>58</v>
      </c>
      <c r="D120" s="82" t="s">
        <v>444</v>
      </c>
      <c r="E120" s="65"/>
      <c r="F120" s="66"/>
      <c r="G120" s="67"/>
      <c r="H120" s="81" t="s">
        <v>34</v>
      </c>
      <c r="I120" s="674"/>
      <c r="J120" s="674"/>
      <c r="K120" s="300">
        <f t="shared" si="13"/>
        <v>11</v>
      </c>
    </row>
    <row r="121" spans="2:11" ht="18" customHeight="1" x14ac:dyDescent="0.25">
      <c r="B121" s="186">
        <f t="shared" si="9"/>
        <v>70</v>
      </c>
      <c r="C121" s="81" t="s">
        <v>58</v>
      </c>
      <c r="D121" s="82" t="s">
        <v>445</v>
      </c>
      <c r="E121" s="65"/>
      <c r="F121" s="66"/>
      <c r="G121" s="67"/>
      <c r="H121" s="81" t="s">
        <v>56</v>
      </c>
      <c r="I121" s="674"/>
      <c r="J121" s="674"/>
      <c r="K121" s="300">
        <f t="shared" si="13"/>
        <v>12</v>
      </c>
    </row>
    <row r="122" spans="2:11" ht="18" customHeight="1" thickBot="1" x14ac:dyDescent="0.3">
      <c r="B122" s="184">
        <f t="shared" si="9"/>
        <v>71</v>
      </c>
      <c r="C122" s="538" t="s">
        <v>58</v>
      </c>
      <c r="D122" s="539" t="s">
        <v>446</v>
      </c>
      <c r="E122" s="540"/>
      <c r="F122" s="541"/>
      <c r="G122" s="542"/>
      <c r="H122" s="538" t="s">
        <v>56</v>
      </c>
      <c r="I122" s="685"/>
      <c r="J122" s="685"/>
      <c r="K122" s="300">
        <f t="shared" si="13"/>
        <v>13</v>
      </c>
    </row>
    <row r="123" spans="2:11" ht="18" customHeight="1" x14ac:dyDescent="0.25">
      <c r="B123" s="83">
        <f t="shared" si="9"/>
        <v>72</v>
      </c>
      <c r="C123" s="122" t="s">
        <v>76</v>
      </c>
      <c r="D123" s="543" t="s">
        <v>73</v>
      </c>
      <c r="E123" s="544"/>
      <c r="F123" s="544"/>
      <c r="G123" s="545"/>
      <c r="H123" s="546" t="s">
        <v>34</v>
      </c>
      <c r="I123" s="653" t="s">
        <v>49</v>
      </c>
      <c r="J123" s="684" t="s">
        <v>17</v>
      </c>
      <c r="K123" s="299">
        <f>1</f>
        <v>1</v>
      </c>
    </row>
    <row r="124" spans="2:11" ht="18" customHeight="1" thickBot="1" x14ac:dyDescent="0.3">
      <c r="B124" s="186">
        <f t="shared" si="9"/>
        <v>73</v>
      </c>
      <c r="C124" s="108" t="s">
        <v>76</v>
      </c>
      <c r="D124" s="283" t="s">
        <v>74</v>
      </c>
      <c r="E124" s="111"/>
      <c r="F124" s="112"/>
      <c r="G124" s="34"/>
      <c r="H124" s="66" t="s">
        <v>57</v>
      </c>
      <c r="I124" s="676" t="s">
        <v>17</v>
      </c>
      <c r="J124" s="656" t="s">
        <v>56</v>
      </c>
      <c r="K124" s="300">
        <f>K123+1</f>
        <v>2</v>
      </c>
    </row>
    <row r="125" spans="2:11" ht="18" customHeight="1" x14ac:dyDescent="0.25">
      <c r="B125" s="186">
        <f t="shared" si="9"/>
        <v>74</v>
      </c>
      <c r="C125" s="64" t="s">
        <v>103</v>
      </c>
      <c r="D125" s="288" t="s">
        <v>104</v>
      </c>
      <c r="E125" s="293"/>
      <c r="F125" s="293"/>
      <c r="G125" s="294"/>
      <c r="H125" s="123" t="s">
        <v>34</v>
      </c>
      <c r="I125" s="761" t="s">
        <v>39</v>
      </c>
      <c r="J125" s="686" t="s">
        <v>57</v>
      </c>
      <c r="K125" s="299">
        <f>1</f>
        <v>1</v>
      </c>
    </row>
    <row r="126" spans="2:11" ht="18" customHeight="1" x14ac:dyDescent="0.25">
      <c r="B126" s="277">
        <f t="shared" si="9"/>
        <v>75</v>
      </c>
      <c r="C126" s="144" t="s">
        <v>103</v>
      </c>
      <c r="D126" s="220" t="s">
        <v>105</v>
      </c>
      <c r="E126" s="298"/>
      <c r="F126" s="298"/>
      <c r="G126" s="301"/>
      <c r="H126" s="124" t="s">
        <v>72</v>
      </c>
      <c r="I126" s="681" t="s">
        <v>72</v>
      </c>
      <c r="J126" s="676" t="s">
        <v>61</v>
      </c>
      <c r="K126" s="300">
        <f>K125+1</f>
        <v>2</v>
      </c>
    </row>
    <row r="127" spans="2:11" ht="18" customHeight="1" x14ac:dyDescent="0.25">
      <c r="B127" s="277">
        <f t="shared" si="9"/>
        <v>76</v>
      </c>
      <c r="C127" s="144" t="s">
        <v>103</v>
      </c>
      <c r="D127" s="220" t="s">
        <v>106</v>
      </c>
      <c r="E127" s="295"/>
      <c r="F127" s="295"/>
      <c r="G127" s="296"/>
      <c r="H127" s="85" t="s">
        <v>57</v>
      </c>
      <c r="I127" s="682" t="s">
        <v>72</v>
      </c>
      <c r="J127" s="656" t="s">
        <v>56</v>
      </c>
      <c r="K127" s="300">
        <f t="shared" ref="K127:K130" si="14">K126+1</f>
        <v>3</v>
      </c>
    </row>
    <row r="128" spans="2:11" ht="18" customHeight="1" x14ac:dyDescent="0.25">
      <c r="B128" s="277">
        <f t="shared" si="9"/>
        <v>77</v>
      </c>
      <c r="C128" s="144" t="s">
        <v>103</v>
      </c>
      <c r="D128" s="220" t="s">
        <v>107</v>
      </c>
      <c r="E128" s="298"/>
      <c r="F128" s="298"/>
      <c r="G128" s="301"/>
      <c r="H128" s="165" t="s">
        <v>34</v>
      </c>
      <c r="I128" s="682" t="s">
        <v>65</v>
      </c>
      <c r="J128" s="676" t="s">
        <v>110</v>
      </c>
      <c r="K128" s="300">
        <f t="shared" si="14"/>
        <v>4</v>
      </c>
    </row>
    <row r="129" spans="2:11" ht="18" customHeight="1" x14ac:dyDescent="0.25">
      <c r="B129" s="277">
        <f t="shared" si="9"/>
        <v>78</v>
      </c>
      <c r="C129" s="144" t="s">
        <v>103</v>
      </c>
      <c r="D129" s="220" t="s">
        <v>108</v>
      </c>
      <c r="E129" s="295"/>
      <c r="F129" s="295"/>
      <c r="G129" s="296"/>
      <c r="H129" s="165" t="s">
        <v>34</v>
      </c>
      <c r="I129" s="682" t="s">
        <v>65</v>
      </c>
      <c r="J129" s="676" t="s">
        <v>110</v>
      </c>
      <c r="K129" s="300">
        <f t="shared" si="14"/>
        <v>5</v>
      </c>
    </row>
    <row r="130" spans="2:11" ht="18" customHeight="1" thickBot="1" x14ac:dyDescent="0.3">
      <c r="B130" s="277">
        <f t="shared" si="9"/>
        <v>79</v>
      </c>
      <c r="C130" s="144" t="s">
        <v>103</v>
      </c>
      <c r="D130" s="220" t="s">
        <v>109</v>
      </c>
      <c r="E130" s="298"/>
      <c r="F130" s="298"/>
      <c r="G130" s="301"/>
      <c r="H130" s="166" t="s">
        <v>34</v>
      </c>
      <c r="I130" s="675" t="s">
        <v>34</v>
      </c>
      <c r="J130" s="676" t="s">
        <v>35</v>
      </c>
      <c r="K130" s="300">
        <f t="shared" si="14"/>
        <v>6</v>
      </c>
    </row>
    <row r="131" spans="2:11" ht="18" customHeight="1" x14ac:dyDescent="0.25">
      <c r="B131" s="277">
        <f t="shared" si="9"/>
        <v>80</v>
      </c>
      <c r="C131" s="213" t="s">
        <v>111</v>
      </c>
      <c r="D131" s="626" t="s">
        <v>112</v>
      </c>
      <c r="E131" s="13"/>
      <c r="F131" s="14"/>
      <c r="G131" s="15"/>
      <c r="H131" s="165" t="s">
        <v>57</v>
      </c>
      <c r="I131" s="653" t="s">
        <v>17</v>
      </c>
      <c r="J131" s="653" t="s">
        <v>102</v>
      </c>
      <c r="K131" s="299">
        <f>1</f>
        <v>1</v>
      </c>
    </row>
    <row r="132" spans="2:11" ht="18" customHeight="1" x14ac:dyDescent="0.25">
      <c r="B132" s="277">
        <f t="shared" ref="B132:B169" si="15">B131+1</f>
        <v>81</v>
      </c>
      <c r="C132" s="144" t="s">
        <v>111</v>
      </c>
      <c r="D132" s="220" t="s">
        <v>113</v>
      </c>
      <c r="E132" s="119"/>
      <c r="F132" s="28"/>
      <c r="G132" s="20"/>
      <c r="H132" s="124" t="s">
        <v>72</v>
      </c>
      <c r="I132" s="678" t="s">
        <v>72</v>
      </c>
      <c r="J132" s="649" t="s">
        <v>34</v>
      </c>
      <c r="K132" s="300">
        <f>K131+1</f>
        <v>2</v>
      </c>
    </row>
    <row r="133" spans="2:11" ht="18" customHeight="1" x14ac:dyDescent="0.25">
      <c r="B133" s="277">
        <f t="shared" si="15"/>
        <v>82</v>
      </c>
      <c r="C133" s="144" t="s">
        <v>111</v>
      </c>
      <c r="D133" s="287" t="s">
        <v>114</v>
      </c>
      <c r="E133" s="270"/>
      <c r="F133" s="130"/>
      <c r="G133" s="131"/>
      <c r="H133" s="165" t="s">
        <v>57</v>
      </c>
      <c r="I133" s="649" t="s">
        <v>72</v>
      </c>
      <c r="J133" s="656" t="s">
        <v>56</v>
      </c>
      <c r="K133" s="300">
        <f>K132+1</f>
        <v>3</v>
      </c>
    </row>
    <row r="134" spans="2:11" ht="18" customHeight="1" x14ac:dyDescent="0.25">
      <c r="B134" s="277">
        <f t="shared" si="15"/>
        <v>83</v>
      </c>
      <c r="C134" s="144" t="s">
        <v>111</v>
      </c>
      <c r="D134" s="220" t="s">
        <v>115</v>
      </c>
      <c r="E134" s="132"/>
      <c r="F134" s="133"/>
      <c r="G134" s="134"/>
      <c r="H134" s="124" t="s">
        <v>57</v>
      </c>
      <c r="I134" s="649" t="s">
        <v>72</v>
      </c>
      <c r="J134" s="656" t="s">
        <v>56</v>
      </c>
      <c r="K134" s="300">
        <f t="shared" ref="K134:K135" si="16">K133+1</f>
        <v>4</v>
      </c>
    </row>
    <row r="135" spans="2:11" ht="18" customHeight="1" thickBot="1" x14ac:dyDescent="0.3">
      <c r="B135" s="277">
        <f t="shared" si="15"/>
        <v>84</v>
      </c>
      <c r="C135" s="144" t="s">
        <v>111</v>
      </c>
      <c r="D135" s="220" t="s">
        <v>116</v>
      </c>
      <c r="E135" s="132"/>
      <c r="F135" s="133"/>
      <c r="G135" s="134"/>
      <c r="H135" s="124" t="s">
        <v>57</v>
      </c>
      <c r="I135" s="676" t="s">
        <v>102</v>
      </c>
      <c r="J135" s="678" t="s">
        <v>57</v>
      </c>
      <c r="K135" s="300">
        <f t="shared" si="16"/>
        <v>5</v>
      </c>
    </row>
    <row r="136" spans="2:11" ht="18" customHeight="1" x14ac:dyDescent="0.25">
      <c r="B136" s="277">
        <f t="shared" si="15"/>
        <v>85</v>
      </c>
      <c r="C136" s="64" t="s">
        <v>117</v>
      </c>
      <c r="D136" s="531" t="s">
        <v>507</v>
      </c>
      <c r="E136" s="13"/>
      <c r="F136" s="14"/>
      <c r="G136" s="303"/>
      <c r="H136" s="123" t="s">
        <v>35</v>
      </c>
      <c r="I136" s="653" t="s">
        <v>13</v>
      </c>
      <c r="J136" s="679" t="s">
        <v>13</v>
      </c>
      <c r="K136" s="460">
        <f>1</f>
        <v>1</v>
      </c>
    </row>
    <row r="137" spans="2:11" ht="18" customHeight="1" x14ac:dyDescent="0.25">
      <c r="B137" s="277">
        <f t="shared" si="15"/>
        <v>86</v>
      </c>
      <c r="C137" s="63" t="s">
        <v>117</v>
      </c>
      <c r="D137" s="342" t="s">
        <v>506</v>
      </c>
      <c r="E137" s="18"/>
      <c r="F137" s="19"/>
      <c r="G137" s="262"/>
      <c r="H137" s="85" t="s">
        <v>56</v>
      </c>
      <c r="I137" s="676" t="s">
        <v>13</v>
      </c>
      <c r="J137" s="682" t="s">
        <v>13</v>
      </c>
      <c r="K137" s="275">
        <f>K136+1</f>
        <v>2</v>
      </c>
    </row>
    <row r="138" spans="2:11" ht="18" customHeight="1" x14ac:dyDescent="0.25">
      <c r="B138" s="277">
        <f t="shared" si="15"/>
        <v>87</v>
      </c>
      <c r="C138" s="435" t="s">
        <v>117</v>
      </c>
      <c r="D138" s="100" t="s">
        <v>526</v>
      </c>
      <c r="E138" s="138"/>
      <c r="F138" s="139"/>
      <c r="G138" s="268"/>
      <c r="H138" s="124" t="s">
        <v>35</v>
      </c>
      <c r="I138" s="673"/>
      <c r="J138" s="673"/>
      <c r="K138" s="275">
        <f t="shared" ref="K138:K142" si="17">K137+1</f>
        <v>3</v>
      </c>
    </row>
    <row r="139" spans="2:11" ht="18" customHeight="1" x14ac:dyDescent="0.25">
      <c r="B139" s="277">
        <f t="shared" si="15"/>
        <v>88</v>
      </c>
      <c r="C139" s="435" t="s">
        <v>117</v>
      </c>
      <c r="D139" s="267" t="s">
        <v>527</v>
      </c>
      <c r="E139" s="138"/>
      <c r="F139" s="139"/>
      <c r="G139" s="268"/>
      <c r="H139" s="124" t="s">
        <v>35</v>
      </c>
      <c r="I139" s="673"/>
      <c r="J139" s="673"/>
      <c r="K139" s="275">
        <f t="shared" si="17"/>
        <v>4</v>
      </c>
    </row>
    <row r="140" spans="2:11" ht="18" customHeight="1" x14ac:dyDescent="0.25">
      <c r="B140" s="277">
        <f t="shared" si="15"/>
        <v>89</v>
      </c>
      <c r="C140" s="144" t="s">
        <v>117</v>
      </c>
      <c r="D140" s="269" t="s">
        <v>440</v>
      </c>
      <c r="E140" s="118"/>
      <c r="F140" s="33"/>
      <c r="G140" s="263"/>
      <c r="H140" s="165" t="s">
        <v>35</v>
      </c>
      <c r="I140" s="663" t="s">
        <v>35</v>
      </c>
      <c r="J140" s="683" t="s">
        <v>13</v>
      </c>
      <c r="K140" s="275">
        <f t="shared" si="17"/>
        <v>5</v>
      </c>
    </row>
    <row r="141" spans="2:11" ht="18" customHeight="1" x14ac:dyDescent="0.25">
      <c r="B141" s="277">
        <f t="shared" si="15"/>
        <v>90</v>
      </c>
      <c r="C141" s="523" t="s">
        <v>117</v>
      </c>
      <c r="D141" s="510" t="s">
        <v>536</v>
      </c>
      <c r="E141" s="118"/>
      <c r="F141" s="33"/>
      <c r="G141" s="263"/>
      <c r="H141" s="165" t="s">
        <v>35</v>
      </c>
      <c r="I141" s="663"/>
      <c r="J141" s="683"/>
      <c r="K141" s="275">
        <f t="shared" si="17"/>
        <v>6</v>
      </c>
    </row>
    <row r="142" spans="2:11" ht="18" customHeight="1" x14ac:dyDescent="0.25">
      <c r="B142" s="277">
        <f t="shared" si="15"/>
        <v>91</v>
      </c>
      <c r="C142" s="144" t="s">
        <v>117</v>
      </c>
      <c r="D142" s="269" t="s">
        <v>508</v>
      </c>
      <c r="E142" s="119"/>
      <c r="F142" s="26"/>
      <c r="G142" s="96"/>
      <c r="H142" s="85" t="s">
        <v>56</v>
      </c>
      <c r="I142" s="676" t="s">
        <v>13</v>
      </c>
      <c r="J142" s="682" t="s">
        <v>13</v>
      </c>
      <c r="K142" s="275">
        <f t="shared" si="17"/>
        <v>7</v>
      </c>
    </row>
    <row r="143" spans="2:11" ht="18" customHeight="1" x14ac:dyDescent="0.25">
      <c r="B143" s="277">
        <f t="shared" si="15"/>
        <v>92</v>
      </c>
      <c r="C143" s="144" t="s">
        <v>117</v>
      </c>
      <c r="D143" s="269" t="s">
        <v>509</v>
      </c>
      <c r="E143" s="119"/>
      <c r="F143" s="28"/>
      <c r="G143" s="262"/>
      <c r="H143" s="124" t="s">
        <v>35</v>
      </c>
      <c r="I143" s="676" t="s">
        <v>13</v>
      </c>
      <c r="J143" s="682" t="s">
        <v>13</v>
      </c>
      <c r="K143" s="275">
        <f t="shared" ref="K143:K169" si="18">K142+1</f>
        <v>8</v>
      </c>
    </row>
    <row r="144" spans="2:11" ht="18" customHeight="1" x14ac:dyDescent="0.25">
      <c r="B144" s="277">
        <f t="shared" si="15"/>
        <v>93</v>
      </c>
      <c r="C144" s="435" t="s">
        <v>117</v>
      </c>
      <c r="D144" s="100" t="s">
        <v>525</v>
      </c>
      <c r="E144" s="138"/>
      <c r="F144" s="244"/>
      <c r="G144" s="245"/>
      <c r="H144" s="361" t="s">
        <v>35</v>
      </c>
      <c r="I144" s="687"/>
      <c r="J144" s="687"/>
      <c r="K144" s="275">
        <f t="shared" si="18"/>
        <v>9</v>
      </c>
    </row>
    <row r="145" spans="2:11" ht="18" customHeight="1" x14ac:dyDescent="0.25">
      <c r="B145" s="277">
        <f t="shared" si="15"/>
        <v>94</v>
      </c>
      <c r="C145" s="144" t="s">
        <v>117</v>
      </c>
      <c r="D145" s="269" t="s">
        <v>510</v>
      </c>
      <c r="E145" s="118"/>
      <c r="F145" s="28"/>
      <c r="G145" s="265"/>
      <c r="H145" s="124" t="s">
        <v>35</v>
      </c>
      <c r="I145" s="676" t="s">
        <v>13</v>
      </c>
      <c r="J145" s="682" t="s">
        <v>13</v>
      </c>
      <c r="K145" s="275">
        <f t="shared" si="18"/>
        <v>10</v>
      </c>
    </row>
    <row r="146" spans="2:11" ht="18" customHeight="1" x14ac:dyDescent="0.25">
      <c r="B146" s="277">
        <f t="shared" si="15"/>
        <v>95</v>
      </c>
      <c r="C146" s="523" t="s">
        <v>117</v>
      </c>
      <c r="D146" s="510" t="s">
        <v>537</v>
      </c>
      <c r="E146" s="118"/>
      <c r="F146" s="33"/>
      <c r="G146" s="263"/>
      <c r="H146" s="165" t="s">
        <v>35</v>
      </c>
      <c r="I146" s="673"/>
      <c r="J146" s="673"/>
      <c r="K146" s="275">
        <f t="shared" si="18"/>
        <v>11</v>
      </c>
    </row>
    <row r="147" spans="2:11" ht="18" customHeight="1" x14ac:dyDescent="0.25">
      <c r="B147" s="277">
        <f t="shared" si="15"/>
        <v>96</v>
      </c>
      <c r="C147" s="435" t="s">
        <v>117</v>
      </c>
      <c r="D147" s="267" t="s">
        <v>528</v>
      </c>
      <c r="E147" s="138"/>
      <c r="F147" s="139"/>
      <c r="G147" s="268"/>
      <c r="H147" s="124" t="s">
        <v>35</v>
      </c>
      <c r="I147" s="673"/>
      <c r="J147" s="673"/>
      <c r="K147" s="275">
        <f t="shared" si="18"/>
        <v>12</v>
      </c>
    </row>
    <row r="148" spans="2:11" ht="18" customHeight="1" x14ac:dyDescent="0.25">
      <c r="B148" s="277">
        <f t="shared" si="15"/>
        <v>97</v>
      </c>
      <c r="C148" s="435" t="s">
        <v>117</v>
      </c>
      <c r="D148" s="100" t="s">
        <v>529</v>
      </c>
      <c r="E148" s="138"/>
      <c r="F148" s="139"/>
      <c r="G148" s="268"/>
      <c r="H148" s="124" t="s">
        <v>35</v>
      </c>
      <c r="I148" s="673"/>
      <c r="J148" s="687"/>
      <c r="K148" s="275">
        <f t="shared" si="18"/>
        <v>13</v>
      </c>
    </row>
    <row r="149" spans="2:11" ht="18" customHeight="1" x14ac:dyDescent="0.25">
      <c r="B149" s="277">
        <f t="shared" si="15"/>
        <v>98</v>
      </c>
      <c r="C149" s="523" t="s">
        <v>117</v>
      </c>
      <c r="D149" s="510" t="s">
        <v>138</v>
      </c>
      <c r="E149" s="118"/>
      <c r="F149" s="33"/>
      <c r="G149" s="263"/>
      <c r="H149" s="165" t="s">
        <v>35</v>
      </c>
      <c r="I149" s="649" t="s">
        <v>13</v>
      </c>
      <c r="J149" s="682" t="s">
        <v>13</v>
      </c>
      <c r="K149" s="275">
        <f t="shared" si="18"/>
        <v>14</v>
      </c>
    </row>
    <row r="150" spans="2:11" ht="18" customHeight="1" x14ac:dyDescent="0.25">
      <c r="B150" s="277">
        <f t="shared" si="15"/>
        <v>99</v>
      </c>
      <c r="C150" s="435" t="s">
        <v>117</v>
      </c>
      <c r="D150" s="100" t="s">
        <v>530</v>
      </c>
      <c r="E150" s="138"/>
      <c r="F150" s="139"/>
      <c r="G150" s="268"/>
      <c r="H150" s="124" t="s">
        <v>35</v>
      </c>
      <c r="I150" s="673"/>
      <c r="J150" s="673"/>
      <c r="K150" s="275">
        <f t="shared" si="18"/>
        <v>15</v>
      </c>
    </row>
    <row r="151" spans="2:11" ht="18" customHeight="1" x14ac:dyDescent="0.25">
      <c r="B151" s="277">
        <f t="shared" si="15"/>
        <v>100</v>
      </c>
      <c r="C151" s="488" t="s">
        <v>117</v>
      </c>
      <c r="D151" s="74" t="s">
        <v>532</v>
      </c>
      <c r="E151" s="224"/>
      <c r="F151" s="244"/>
      <c r="G151" s="245"/>
      <c r="H151" s="361" t="s">
        <v>35</v>
      </c>
      <c r="I151" s="687"/>
      <c r="J151" s="687"/>
      <c r="K151" s="275">
        <f t="shared" si="18"/>
        <v>16</v>
      </c>
    </row>
    <row r="152" spans="2:11" ht="18" customHeight="1" x14ac:dyDescent="0.25">
      <c r="B152" s="277">
        <f t="shared" si="15"/>
        <v>101</v>
      </c>
      <c r="C152" s="435" t="s">
        <v>117</v>
      </c>
      <c r="D152" s="100" t="s">
        <v>531</v>
      </c>
      <c r="E152" s="138"/>
      <c r="F152" s="139"/>
      <c r="G152" s="268"/>
      <c r="H152" s="124" t="s">
        <v>35</v>
      </c>
      <c r="I152" s="673"/>
      <c r="J152" s="673"/>
      <c r="K152" s="275">
        <f t="shared" si="18"/>
        <v>17</v>
      </c>
    </row>
    <row r="153" spans="2:11" ht="18" customHeight="1" x14ac:dyDescent="0.25">
      <c r="B153" s="277">
        <f t="shared" si="15"/>
        <v>102</v>
      </c>
      <c r="C153" s="144" t="s">
        <v>117</v>
      </c>
      <c r="D153" s="269" t="s">
        <v>511</v>
      </c>
      <c r="E153" s="119"/>
      <c r="F153" s="28"/>
      <c r="G153" s="262"/>
      <c r="H153" s="124" t="s">
        <v>35</v>
      </c>
      <c r="I153" s="676" t="s">
        <v>13</v>
      </c>
      <c r="J153" s="682" t="s">
        <v>13</v>
      </c>
      <c r="K153" s="275">
        <f t="shared" si="18"/>
        <v>18</v>
      </c>
    </row>
    <row r="154" spans="2:11" ht="18" customHeight="1" x14ac:dyDescent="0.25">
      <c r="B154" s="277">
        <f t="shared" si="15"/>
        <v>103</v>
      </c>
      <c r="C154" s="144" t="s">
        <v>117</v>
      </c>
      <c r="D154" s="269" t="s">
        <v>512</v>
      </c>
      <c r="E154" s="119"/>
      <c r="F154" s="28"/>
      <c r="G154" s="262"/>
      <c r="H154" s="85" t="s">
        <v>56</v>
      </c>
      <c r="I154" s="676" t="s">
        <v>13</v>
      </c>
      <c r="J154" s="682" t="s">
        <v>13</v>
      </c>
      <c r="K154" s="275">
        <f t="shared" si="18"/>
        <v>19</v>
      </c>
    </row>
    <row r="155" spans="2:11" ht="18" customHeight="1" x14ac:dyDescent="0.25">
      <c r="B155" s="277">
        <f t="shared" si="15"/>
        <v>104</v>
      </c>
      <c r="C155" s="144" t="s">
        <v>117</v>
      </c>
      <c r="D155" s="269" t="s">
        <v>513</v>
      </c>
      <c r="E155" s="119"/>
      <c r="F155" s="28"/>
      <c r="G155" s="262"/>
      <c r="H155" s="124" t="s">
        <v>35</v>
      </c>
      <c r="I155" s="676" t="s">
        <v>13</v>
      </c>
      <c r="J155" s="682" t="s">
        <v>13</v>
      </c>
      <c r="K155" s="275">
        <f t="shared" si="18"/>
        <v>20</v>
      </c>
    </row>
    <row r="156" spans="2:11" ht="18" customHeight="1" x14ac:dyDescent="0.25">
      <c r="B156" s="277">
        <f t="shared" si="15"/>
        <v>105</v>
      </c>
      <c r="C156" s="488" t="s">
        <v>117</v>
      </c>
      <c r="D156" s="74" t="s">
        <v>533</v>
      </c>
      <c r="E156" s="224"/>
      <c r="F156" s="244"/>
      <c r="G156" s="245"/>
      <c r="H156" s="361" t="s">
        <v>35</v>
      </c>
      <c r="I156" s="687"/>
      <c r="J156" s="687"/>
      <c r="K156" s="275">
        <f t="shared" si="18"/>
        <v>21</v>
      </c>
    </row>
    <row r="157" spans="2:11" ht="18" customHeight="1" x14ac:dyDescent="0.25">
      <c r="B157" s="277">
        <f t="shared" si="15"/>
        <v>106</v>
      </c>
      <c r="C157" s="144" t="s">
        <v>117</v>
      </c>
      <c r="D157" s="269" t="s">
        <v>514</v>
      </c>
      <c r="E157" s="119"/>
      <c r="F157" s="28"/>
      <c r="G157" s="262"/>
      <c r="H157" s="124" t="s">
        <v>35</v>
      </c>
      <c r="I157" s="676" t="s">
        <v>13</v>
      </c>
      <c r="J157" s="682" t="s">
        <v>13</v>
      </c>
      <c r="K157" s="275">
        <f t="shared" si="18"/>
        <v>22</v>
      </c>
    </row>
    <row r="158" spans="2:11" ht="18" customHeight="1" x14ac:dyDescent="0.25">
      <c r="B158" s="277">
        <f t="shared" si="15"/>
        <v>107</v>
      </c>
      <c r="C158" s="435" t="s">
        <v>117</v>
      </c>
      <c r="D158" s="100" t="s">
        <v>534</v>
      </c>
      <c r="E158" s="138"/>
      <c r="F158" s="139"/>
      <c r="G158" s="268"/>
      <c r="H158" s="124" t="s">
        <v>35</v>
      </c>
      <c r="I158" s="673"/>
      <c r="J158" s="673"/>
      <c r="K158" s="275">
        <f t="shared" si="18"/>
        <v>23</v>
      </c>
    </row>
    <row r="159" spans="2:11" ht="18" customHeight="1" x14ac:dyDescent="0.25">
      <c r="B159" s="277">
        <f t="shared" si="15"/>
        <v>108</v>
      </c>
      <c r="C159" s="144" t="s">
        <v>117</v>
      </c>
      <c r="D159" s="269" t="s">
        <v>515</v>
      </c>
      <c r="E159" s="119"/>
      <c r="F159" s="28"/>
      <c r="G159" s="262"/>
      <c r="H159" s="85" t="s">
        <v>56</v>
      </c>
      <c r="I159" s="676" t="s">
        <v>13</v>
      </c>
      <c r="J159" s="682" t="s">
        <v>13</v>
      </c>
      <c r="K159" s="275">
        <f t="shared" si="18"/>
        <v>24</v>
      </c>
    </row>
    <row r="160" spans="2:11" ht="18" customHeight="1" x14ac:dyDescent="0.25">
      <c r="B160" s="277">
        <f t="shared" si="15"/>
        <v>109</v>
      </c>
      <c r="C160" s="435" t="s">
        <v>117</v>
      </c>
      <c r="D160" s="100" t="s">
        <v>535</v>
      </c>
      <c r="E160" s="138"/>
      <c r="F160" s="139"/>
      <c r="G160" s="268"/>
      <c r="H160" s="124" t="s">
        <v>35</v>
      </c>
      <c r="I160" s="673"/>
      <c r="J160" s="673"/>
      <c r="K160" s="275">
        <f t="shared" si="18"/>
        <v>25</v>
      </c>
    </row>
    <row r="161" spans="2:11" ht="18" customHeight="1" thickBot="1" x14ac:dyDescent="0.3">
      <c r="B161" s="384">
        <f t="shared" si="15"/>
        <v>110</v>
      </c>
      <c r="C161" s="286" t="s">
        <v>117</v>
      </c>
      <c r="D161" s="533" t="s">
        <v>516</v>
      </c>
      <c r="E161" s="128"/>
      <c r="F161" s="26"/>
      <c r="G161" s="96"/>
      <c r="H161" s="361" t="s">
        <v>35</v>
      </c>
      <c r="I161" s="665" t="s">
        <v>13</v>
      </c>
      <c r="J161" s="668" t="s">
        <v>13</v>
      </c>
      <c r="K161" s="534">
        <f t="shared" si="18"/>
        <v>26</v>
      </c>
    </row>
    <row r="162" spans="2:11" ht="18" customHeight="1" x14ac:dyDescent="0.25">
      <c r="B162" s="279">
        <f t="shared" si="15"/>
        <v>111</v>
      </c>
      <c r="C162" s="64" t="s">
        <v>517</v>
      </c>
      <c r="D162" s="531" t="s">
        <v>522</v>
      </c>
      <c r="E162" s="535"/>
      <c r="F162" s="126"/>
      <c r="G162" s="303"/>
      <c r="H162" s="84" t="s">
        <v>56</v>
      </c>
      <c r="I162" s="653" t="s">
        <v>13</v>
      </c>
      <c r="J162" s="679" t="s">
        <v>13</v>
      </c>
      <c r="K162" s="536">
        <f>1</f>
        <v>1</v>
      </c>
    </row>
    <row r="163" spans="2:11" ht="18" customHeight="1" x14ac:dyDescent="0.25">
      <c r="B163" s="277">
        <f t="shared" si="15"/>
        <v>112</v>
      </c>
      <c r="C163" s="144" t="s">
        <v>517</v>
      </c>
      <c r="D163" s="269" t="s">
        <v>523</v>
      </c>
      <c r="E163" s="119"/>
      <c r="F163" s="28"/>
      <c r="G163" s="262"/>
      <c r="H163" s="85" t="s">
        <v>56</v>
      </c>
      <c r="I163" s="676" t="s">
        <v>13</v>
      </c>
      <c r="J163" s="682" t="s">
        <v>13</v>
      </c>
      <c r="K163" s="275">
        <f t="shared" si="18"/>
        <v>2</v>
      </c>
    </row>
    <row r="164" spans="2:11" ht="18" customHeight="1" x14ac:dyDescent="0.25">
      <c r="B164" s="277">
        <f t="shared" si="15"/>
        <v>113</v>
      </c>
      <c r="C164" s="144" t="s">
        <v>517</v>
      </c>
      <c r="D164" s="269" t="s">
        <v>524</v>
      </c>
      <c r="E164" s="119"/>
      <c r="F164" s="28"/>
      <c r="G164" s="262"/>
      <c r="H164" s="124" t="s">
        <v>35</v>
      </c>
      <c r="I164" s="676" t="s">
        <v>13</v>
      </c>
      <c r="J164" s="682" t="s">
        <v>13</v>
      </c>
      <c r="K164" s="275">
        <f t="shared" si="18"/>
        <v>3</v>
      </c>
    </row>
    <row r="165" spans="2:11" ht="18" customHeight="1" x14ac:dyDescent="0.25">
      <c r="B165" s="277">
        <f t="shared" si="15"/>
        <v>114</v>
      </c>
      <c r="C165" s="144" t="s">
        <v>517</v>
      </c>
      <c r="D165" s="269" t="s">
        <v>521</v>
      </c>
      <c r="E165" s="119"/>
      <c r="F165" s="28"/>
      <c r="G165" s="262"/>
      <c r="H165" s="124" t="s">
        <v>35</v>
      </c>
      <c r="I165" s="676" t="s">
        <v>13</v>
      </c>
      <c r="J165" s="682" t="s">
        <v>13</v>
      </c>
      <c r="K165" s="275">
        <f t="shared" si="18"/>
        <v>4</v>
      </c>
    </row>
    <row r="166" spans="2:11" ht="18" customHeight="1" x14ac:dyDescent="0.25">
      <c r="B166" s="277">
        <f t="shared" si="15"/>
        <v>115</v>
      </c>
      <c r="C166" s="144" t="s">
        <v>517</v>
      </c>
      <c r="D166" s="269" t="s">
        <v>520</v>
      </c>
      <c r="E166" s="119"/>
      <c r="F166" s="28"/>
      <c r="G166" s="262"/>
      <c r="H166" s="124" t="s">
        <v>35</v>
      </c>
      <c r="I166" s="676" t="s">
        <v>13</v>
      </c>
      <c r="J166" s="682" t="s">
        <v>13</v>
      </c>
      <c r="K166" s="275">
        <f t="shared" si="18"/>
        <v>5</v>
      </c>
    </row>
    <row r="167" spans="2:11" ht="18" customHeight="1" x14ac:dyDescent="0.25">
      <c r="B167" s="277">
        <f t="shared" si="15"/>
        <v>116</v>
      </c>
      <c r="C167" s="144" t="s">
        <v>517</v>
      </c>
      <c r="D167" s="269" t="s">
        <v>519</v>
      </c>
      <c r="E167" s="119"/>
      <c r="F167" s="28"/>
      <c r="G167" s="262"/>
      <c r="H167" s="124" t="s">
        <v>35</v>
      </c>
      <c r="I167" s="676" t="s">
        <v>13</v>
      </c>
      <c r="J167" s="682" t="s">
        <v>13</v>
      </c>
      <c r="K167" s="275">
        <f t="shared" si="18"/>
        <v>6</v>
      </c>
    </row>
    <row r="168" spans="2:11" ht="18" customHeight="1" x14ac:dyDescent="0.25">
      <c r="B168" s="277">
        <f t="shared" si="15"/>
        <v>117</v>
      </c>
      <c r="C168" s="144" t="s">
        <v>517</v>
      </c>
      <c r="D168" s="229" t="s">
        <v>137</v>
      </c>
      <c r="E168" s="137"/>
      <c r="F168" s="266"/>
      <c r="G168" s="271"/>
      <c r="H168" s="85" t="s">
        <v>56</v>
      </c>
      <c r="I168" s="676" t="s">
        <v>13</v>
      </c>
      <c r="J168" s="682" t="s">
        <v>13</v>
      </c>
      <c r="K168" s="275">
        <f t="shared" si="18"/>
        <v>7</v>
      </c>
    </row>
    <row r="169" spans="2:11" ht="18" customHeight="1" thickBot="1" x14ac:dyDescent="0.3">
      <c r="B169" s="278">
        <f t="shared" si="15"/>
        <v>118</v>
      </c>
      <c r="C169" s="227" t="s">
        <v>517</v>
      </c>
      <c r="D169" s="532" t="s">
        <v>518</v>
      </c>
      <c r="E169" s="143"/>
      <c r="F169" s="142"/>
      <c r="G169" s="537"/>
      <c r="H169" s="125" t="s">
        <v>35</v>
      </c>
      <c r="I169" s="669" t="s">
        <v>13</v>
      </c>
      <c r="J169" s="688" t="s">
        <v>13</v>
      </c>
      <c r="K169" s="461">
        <f t="shared" si="18"/>
        <v>8</v>
      </c>
    </row>
    <row r="170" spans="2:11" ht="18" customHeight="1" x14ac:dyDescent="0.25">
      <c r="B170" s="73"/>
      <c r="C170" s="107"/>
      <c r="D170" s="74"/>
      <c r="E170" s="224"/>
      <c r="F170" s="244"/>
      <c r="G170" s="245"/>
      <c r="H170" s="470"/>
      <c r="I170" s="471"/>
      <c r="J170" s="471"/>
      <c r="K170" s="472"/>
    </row>
    <row r="171" spans="2:11" ht="18" customHeight="1" thickBot="1" x14ac:dyDescent="0.3"/>
    <row r="172" spans="2:11" ht="18" customHeight="1" thickBot="1" x14ac:dyDescent="0.3">
      <c r="B172" s="49"/>
      <c r="C172" s="1" t="s">
        <v>502</v>
      </c>
      <c r="D172" s="62"/>
      <c r="E172" s="62"/>
      <c r="F172" s="50"/>
      <c r="G172" s="62"/>
      <c r="H172" s="50"/>
      <c r="I172" s="50"/>
      <c r="J172" s="238"/>
      <c r="K172" s="237"/>
    </row>
    <row r="173" spans="2:11" ht="18" customHeight="1" thickBot="1" x14ac:dyDescent="0.35">
      <c r="B173" s="2" t="s">
        <v>0</v>
      </c>
      <c r="C173" s="246" t="s">
        <v>1</v>
      </c>
      <c r="D173" s="52"/>
      <c r="E173" s="53" t="s">
        <v>2</v>
      </c>
      <c r="F173" s="53"/>
      <c r="G173" s="54"/>
      <c r="H173" s="5"/>
      <c r="I173" s="6" t="s">
        <v>5</v>
      </c>
      <c r="J173" s="51"/>
    </row>
    <row r="174" spans="2:11" ht="18" customHeight="1" thickBot="1" x14ac:dyDescent="0.35">
      <c r="B174" s="155" t="s">
        <v>3</v>
      </c>
      <c r="C174" s="247" t="s">
        <v>4</v>
      </c>
      <c r="D174" s="151"/>
      <c r="E174" s="152"/>
      <c r="F174" s="153"/>
      <c r="G174" s="154"/>
      <c r="H174" s="156" t="s">
        <v>6</v>
      </c>
      <c r="I174" s="156" t="s">
        <v>7</v>
      </c>
      <c r="J174" s="157" t="s">
        <v>8</v>
      </c>
    </row>
    <row r="175" spans="2:11" ht="18" customHeight="1" x14ac:dyDescent="0.25">
      <c r="B175" s="321">
        <f>1</f>
        <v>1</v>
      </c>
      <c r="C175" s="11" t="s">
        <v>164</v>
      </c>
      <c r="D175" s="288" t="s">
        <v>156</v>
      </c>
      <c r="E175" s="145"/>
      <c r="F175" s="146"/>
      <c r="G175" s="248"/>
      <c r="H175" s="123" t="s">
        <v>34</v>
      </c>
      <c r="I175" s="653" t="s">
        <v>17</v>
      </c>
      <c r="J175" s="653" t="s">
        <v>34</v>
      </c>
      <c r="K175" s="460">
        <f>1</f>
        <v>1</v>
      </c>
    </row>
    <row r="176" spans="2:11" ht="18" customHeight="1" x14ac:dyDescent="0.25">
      <c r="B176" s="277">
        <f>B175+1</f>
        <v>2</v>
      </c>
      <c r="C176" s="16" t="s">
        <v>164</v>
      </c>
      <c r="D176" s="220" t="s">
        <v>157</v>
      </c>
      <c r="E176" s="147"/>
      <c r="F176" s="148"/>
      <c r="G176" s="249"/>
      <c r="H176" s="165" t="s">
        <v>72</v>
      </c>
      <c r="I176" s="649" t="s">
        <v>102</v>
      </c>
      <c r="J176" s="649" t="s">
        <v>44</v>
      </c>
      <c r="K176" s="275">
        <f>K175+1</f>
        <v>2</v>
      </c>
    </row>
    <row r="177" spans="2:11" ht="18" customHeight="1" x14ac:dyDescent="0.25">
      <c r="B177" s="277">
        <f t="shared" ref="B177:B178" si="19">B176+1</f>
        <v>3</v>
      </c>
      <c r="C177" s="16" t="s">
        <v>164</v>
      </c>
      <c r="D177" s="620" t="s">
        <v>569</v>
      </c>
      <c r="E177" s="147"/>
      <c r="F177" s="148"/>
      <c r="G177" s="249"/>
      <c r="H177" s="165" t="s">
        <v>72</v>
      </c>
      <c r="I177" s="649"/>
      <c r="J177" s="649"/>
      <c r="K177" s="275">
        <f t="shared" ref="K177:K185" si="20">K176+1</f>
        <v>3</v>
      </c>
    </row>
    <row r="178" spans="2:11" ht="18" customHeight="1" x14ac:dyDescent="0.25">
      <c r="B178" s="277">
        <f t="shared" si="19"/>
        <v>4</v>
      </c>
      <c r="C178" s="16" t="s">
        <v>164</v>
      </c>
      <c r="D178" s="620" t="s">
        <v>162</v>
      </c>
      <c r="E178" s="147"/>
      <c r="F178" s="148"/>
      <c r="G178" s="249"/>
      <c r="H178" s="165" t="s">
        <v>72</v>
      </c>
      <c r="I178" s="649" t="s">
        <v>102</v>
      </c>
      <c r="J178" s="649" t="s">
        <v>40</v>
      </c>
      <c r="K178" s="275">
        <f t="shared" si="20"/>
        <v>4</v>
      </c>
    </row>
    <row r="179" spans="2:11" ht="18" customHeight="1" x14ac:dyDescent="0.25">
      <c r="B179" s="277">
        <f>B178+1</f>
        <v>5</v>
      </c>
      <c r="C179" s="16" t="s">
        <v>164</v>
      </c>
      <c r="D179" s="620" t="s">
        <v>158</v>
      </c>
      <c r="E179" s="149"/>
      <c r="F179" s="150"/>
      <c r="G179" s="250"/>
      <c r="H179" s="165" t="s">
        <v>72</v>
      </c>
      <c r="I179" s="649" t="s">
        <v>34</v>
      </c>
      <c r="J179" s="676" t="s">
        <v>102</v>
      </c>
      <c r="K179" s="275">
        <f t="shared" si="20"/>
        <v>5</v>
      </c>
    </row>
    <row r="180" spans="2:11" ht="18" customHeight="1" x14ac:dyDescent="0.25">
      <c r="B180" s="277">
        <f t="shared" ref="B180:B183" si="21">B179+1</f>
        <v>6</v>
      </c>
      <c r="C180" s="16" t="s">
        <v>164</v>
      </c>
      <c r="D180" s="620" t="s">
        <v>160</v>
      </c>
      <c r="E180" s="160"/>
      <c r="F180" s="161"/>
      <c r="G180" s="255"/>
      <c r="H180" s="124" t="s">
        <v>72</v>
      </c>
      <c r="I180" s="649" t="s">
        <v>34</v>
      </c>
      <c r="J180" s="649" t="s">
        <v>56</v>
      </c>
      <c r="K180" s="275">
        <f t="shared" si="20"/>
        <v>6</v>
      </c>
    </row>
    <row r="181" spans="2:11" ht="18" customHeight="1" x14ac:dyDescent="0.25">
      <c r="B181" s="277">
        <f t="shared" si="21"/>
        <v>7</v>
      </c>
      <c r="C181" s="16" t="s">
        <v>164</v>
      </c>
      <c r="D181" s="620" t="s">
        <v>570</v>
      </c>
      <c r="E181" s="147"/>
      <c r="F181" s="148"/>
      <c r="G181" s="249"/>
      <c r="H181" s="165" t="s">
        <v>72</v>
      </c>
      <c r="I181" s="649"/>
      <c r="J181" s="649"/>
      <c r="K181" s="275">
        <f t="shared" si="20"/>
        <v>7</v>
      </c>
    </row>
    <row r="182" spans="2:11" ht="18" customHeight="1" x14ac:dyDescent="0.25">
      <c r="B182" s="277">
        <f t="shared" si="21"/>
        <v>8</v>
      </c>
      <c r="C182" s="16" t="s">
        <v>164</v>
      </c>
      <c r="D182" s="620" t="s">
        <v>568</v>
      </c>
      <c r="E182" s="147"/>
      <c r="F182" s="148"/>
      <c r="G182" s="249"/>
      <c r="H182" s="165" t="s">
        <v>72</v>
      </c>
      <c r="I182" s="649"/>
      <c r="J182" s="649"/>
      <c r="K182" s="275">
        <f t="shared" si="20"/>
        <v>8</v>
      </c>
    </row>
    <row r="183" spans="2:11" ht="18" customHeight="1" x14ac:dyDescent="0.25">
      <c r="B183" s="277">
        <f t="shared" si="21"/>
        <v>9</v>
      </c>
      <c r="C183" s="16" t="s">
        <v>164</v>
      </c>
      <c r="D183" s="620" t="s">
        <v>161</v>
      </c>
      <c r="E183" s="147"/>
      <c r="F183" s="148"/>
      <c r="G183" s="249"/>
      <c r="H183" s="165" t="s">
        <v>72</v>
      </c>
      <c r="I183" s="649" t="s">
        <v>38</v>
      </c>
      <c r="J183" s="649" t="s">
        <v>41</v>
      </c>
      <c r="K183" s="275">
        <f t="shared" si="20"/>
        <v>9</v>
      </c>
    </row>
    <row r="184" spans="2:11" ht="18" customHeight="1" x14ac:dyDescent="0.25">
      <c r="B184" s="277">
        <f>B183+1</f>
        <v>10</v>
      </c>
      <c r="C184" s="16" t="s">
        <v>164</v>
      </c>
      <c r="D184" s="220" t="s">
        <v>159</v>
      </c>
      <c r="E184" s="149"/>
      <c r="F184" s="150"/>
      <c r="G184" s="250"/>
      <c r="H184" s="165" t="s">
        <v>72</v>
      </c>
      <c r="I184" s="649" t="s">
        <v>102</v>
      </c>
      <c r="J184" s="649" t="s">
        <v>44</v>
      </c>
      <c r="K184" s="275">
        <f t="shared" si="20"/>
        <v>10</v>
      </c>
    </row>
    <row r="185" spans="2:11" ht="18" customHeight="1" thickBot="1" x14ac:dyDescent="0.3">
      <c r="B185" s="278">
        <f>B184+1</f>
        <v>11</v>
      </c>
      <c r="C185" s="22" t="s">
        <v>164</v>
      </c>
      <c r="D185" s="313" t="s">
        <v>163</v>
      </c>
      <c r="E185" s="158"/>
      <c r="F185" s="159"/>
      <c r="G185" s="322"/>
      <c r="H185" s="166" t="s">
        <v>72</v>
      </c>
      <c r="I185" s="651" t="s">
        <v>46</v>
      </c>
      <c r="J185" s="651" t="s">
        <v>102</v>
      </c>
      <c r="K185" s="275">
        <f t="shared" si="20"/>
        <v>11</v>
      </c>
    </row>
    <row r="186" spans="2:11" ht="18" customHeight="1" x14ac:dyDescent="0.25">
      <c r="B186" s="83">
        <f>B185+1</f>
        <v>12</v>
      </c>
      <c r="C186" s="122" t="s">
        <v>169</v>
      </c>
      <c r="D186" s="290" t="s">
        <v>165</v>
      </c>
      <c r="E186" s="231"/>
      <c r="F186" s="148"/>
      <c r="G186" s="261"/>
      <c r="H186" s="165" t="s">
        <v>72</v>
      </c>
      <c r="I186" s="649" t="s">
        <v>56</v>
      </c>
      <c r="J186" s="649" t="s">
        <v>34</v>
      </c>
      <c r="K186" s="460">
        <f>1</f>
        <v>1</v>
      </c>
    </row>
    <row r="187" spans="2:11" ht="18" customHeight="1" x14ac:dyDescent="0.25">
      <c r="B187" s="285">
        <f t="shared" ref="B187:B211" si="22">B186+1</f>
        <v>13</v>
      </c>
      <c r="C187" s="108" t="s">
        <v>169</v>
      </c>
      <c r="D187" s="291" t="s">
        <v>166</v>
      </c>
      <c r="E187" s="160"/>
      <c r="F187" s="161"/>
      <c r="G187" s="261"/>
      <c r="H187" s="165" t="s">
        <v>72</v>
      </c>
      <c r="I187" s="678" t="s">
        <v>57</v>
      </c>
      <c r="J187" s="649" t="s">
        <v>65</v>
      </c>
      <c r="K187" s="275">
        <f>K186+1</f>
        <v>2</v>
      </c>
    </row>
    <row r="188" spans="2:11" ht="18" customHeight="1" x14ac:dyDescent="0.25">
      <c r="B188" s="277">
        <f t="shared" si="22"/>
        <v>14</v>
      </c>
      <c r="C188" s="108" t="s">
        <v>169</v>
      </c>
      <c r="D188" s="564" t="s">
        <v>168</v>
      </c>
      <c r="E188" s="149"/>
      <c r="F188" s="150"/>
      <c r="G188" s="250"/>
      <c r="H188" s="165" t="s">
        <v>72</v>
      </c>
      <c r="I188" s="649" t="s">
        <v>56</v>
      </c>
      <c r="J188" s="649" t="s">
        <v>34</v>
      </c>
      <c r="K188" s="275">
        <f t="shared" ref="K188:K190" si="23">K187+1</f>
        <v>3</v>
      </c>
    </row>
    <row r="189" spans="2:11" ht="18" customHeight="1" x14ac:dyDescent="0.25">
      <c r="B189" s="277">
        <f t="shared" si="22"/>
        <v>15</v>
      </c>
      <c r="C189" s="108" t="s">
        <v>169</v>
      </c>
      <c r="D189" s="289" t="s">
        <v>167</v>
      </c>
      <c r="E189" s="160"/>
      <c r="F189" s="161"/>
      <c r="G189" s="255"/>
      <c r="H189" s="124" t="s">
        <v>72</v>
      </c>
      <c r="I189" s="678" t="s">
        <v>57</v>
      </c>
      <c r="J189" s="676" t="s">
        <v>65</v>
      </c>
      <c r="K189" s="275">
        <f t="shared" si="23"/>
        <v>4</v>
      </c>
    </row>
    <row r="190" spans="2:11" ht="18" customHeight="1" thickBot="1" x14ac:dyDescent="0.3">
      <c r="B190" s="563">
        <f t="shared" si="22"/>
        <v>16</v>
      </c>
      <c r="C190" s="109" t="s">
        <v>169</v>
      </c>
      <c r="D190" s="566" t="s">
        <v>441</v>
      </c>
      <c r="E190" s="239"/>
      <c r="F190" s="240"/>
      <c r="G190" s="567"/>
      <c r="H190" s="361" t="s">
        <v>72</v>
      </c>
      <c r="I190" s="689"/>
      <c r="J190" s="665"/>
      <c r="K190" s="275">
        <f t="shared" si="23"/>
        <v>5</v>
      </c>
    </row>
    <row r="191" spans="2:11" ht="18" customHeight="1" x14ac:dyDescent="0.25">
      <c r="B191" s="279">
        <f t="shared" si="22"/>
        <v>17</v>
      </c>
      <c r="C191" s="122" t="s">
        <v>170</v>
      </c>
      <c r="D191" s="601" t="s">
        <v>573</v>
      </c>
      <c r="E191" s="140"/>
      <c r="F191" s="141"/>
      <c r="G191" s="568"/>
      <c r="H191" s="123" t="s">
        <v>72</v>
      </c>
      <c r="I191" s="690"/>
      <c r="J191" s="647"/>
      <c r="K191" s="460">
        <f>1</f>
        <v>1</v>
      </c>
    </row>
    <row r="192" spans="2:11" ht="18" customHeight="1" x14ac:dyDescent="0.25">
      <c r="B192" s="285">
        <f t="shared" si="22"/>
        <v>18</v>
      </c>
      <c r="C192" s="108" t="s">
        <v>170</v>
      </c>
      <c r="D192" s="324" t="s">
        <v>173</v>
      </c>
      <c r="E192" s="18"/>
      <c r="F192" s="19"/>
      <c r="G192" s="262"/>
      <c r="H192" s="85" t="s">
        <v>72</v>
      </c>
      <c r="I192" s="673" t="s">
        <v>172</v>
      </c>
      <c r="J192" s="656" t="s">
        <v>66</v>
      </c>
      <c r="K192" s="275">
        <f>K191+1</f>
        <v>2</v>
      </c>
    </row>
    <row r="193" spans="2:11" ht="18" customHeight="1" x14ac:dyDescent="0.25">
      <c r="B193" s="285">
        <f t="shared" si="22"/>
        <v>19</v>
      </c>
      <c r="C193" s="127" t="s">
        <v>170</v>
      </c>
      <c r="D193" s="602" t="s">
        <v>574</v>
      </c>
      <c r="E193" s="137"/>
      <c r="F193" s="266"/>
      <c r="G193" s="271"/>
      <c r="H193" s="124" t="s">
        <v>72</v>
      </c>
      <c r="I193" s="673"/>
      <c r="J193" s="656"/>
      <c r="K193" s="275">
        <f t="shared" ref="K193:K201" si="24">K192+1</f>
        <v>3</v>
      </c>
    </row>
    <row r="194" spans="2:11" ht="18" customHeight="1" x14ac:dyDescent="0.25">
      <c r="B194" s="285">
        <f t="shared" si="22"/>
        <v>20</v>
      </c>
      <c r="C194" s="108" t="s">
        <v>170</v>
      </c>
      <c r="D194" s="325" t="s">
        <v>174</v>
      </c>
      <c r="E194" s="95"/>
      <c r="F194" s="94"/>
      <c r="G194" s="96"/>
      <c r="H194" s="85" t="s">
        <v>72</v>
      </c>
      <c r="I194" s="673" t="s">
        <v>172</v>
      </c>
      <c r="J194" s="656" t="s">
        <v>66</v>
      </c>
      <c r="K194" s="275">
        <f t="shared" si="24"/>
        <v>4</v>
      </c>
    </row>
    <row r="195" spans="2:11" ht="18" customHeight="1" x14ac:dyDescent="0.25">
      <c r="B195" s="277">
        <f t="shared" si="22"/>
        <v>21</v>
      </c>
      <c r="C195" s="108" t="s">
        <v>170</v>
      </c>
      <c r="D195" s="324" t="s">
        <v>175</v>
      </c>
      <c r="E195" s="18"/>
      <c r="F195" s="19"/>
      <c r="G195" s="262"/>
      <c r="H195" s="85" t="s">
        <v>72</v>
      </c>
      <c r="I195" s="673" t="s">
        <v>172</v>
      </c>
      <c r="J195" s="656" t="s">
        <v>66</v>
      </c>
      <c r="K195" s="275">
        <f t="shared" si="24"/>
        <v>5</v>
      </c>
    </row>
    <row r="196" spans="2:11" ht="18" customHeight="1" x14ac:dyDescent="0.25">
      <c r="B196" s="277">
        <f t="shared" si="22"/>
        <v>22</v>
      </c>
      <c r="C196" s="108" t="s">
        <v>170</v>
      </c>
      <c r="D196" s="324" t="s">
        <v>177</v>
      </c>
      <c r="E196" s="18"/>
      <c r="F196" s="19"/>
      <c r="G196" s="19"/>
      <c r="H196" s="85" t="s">
        <v>72</v>
      </c>
      <c r="I196" s="673" t="s">
        <v>172</v>
      </c>
      <c r="J196" s="656" t="s">
        <v>66</v>
      </c>
      <c r="K196" s="275">
        <f t="shared" si="24"/>
        <v>6</v>
      </c>
    </row>
    <row r="197" spans="2:11" ht="18" customHeight="1" x14ac:dyDescent="0.25">
      <c r="B197" s="277">
        <f t="shared" si="22"/>
        <v>23</v>
      </c>
      <c r="C197" s="108" t="s">
        <v>170</v>
      </c>
      <c r="D197" s="512" t="s">
        <v>575</v>
      </c>
      <c r="E197" s="138"/>
      <c r="F197" s="139"/>
      <c r="G197" s="268"/>
      <c r="H197" s="124" t="s">
        <v>72</v>
      </c>
      <c r="I197" s="673"/>
      <c r="J197" s="656"/>
      <c r="K197" s="275">
        <f t="shared" si="24"/>
        <v>7</v>
      </c>
    </row>
    <row r="198" spans="2:11" ht="18" customHeight="1" x14ac:dyDescent="0.25">
      <c r="B198" s="277">
        <f t="shared" si="22"/>
        <v>24</v>
      </c>
      <c r="C198" s="108" t="s">
        <v>170</v>
      </c>
      <c r="D198" s="324" t="s">
        <v>179</v>
      </c>
      <c r="E198" s="18"/>
      <c r="F198" s="19"/>
      <c r="G198" s="262"/>
      <c r="H198" s="85" t="s">
        <v>72</v>
      </c>
      <c r="I198" s="673" t="s">
        <v>172</v>
      </c>
      <c r="J198" s="656" t="s">
        <v>66</v>
      </c>
      <c r="K198" s="275">
        <f t="shared" si="24"/>
        <v>8</v>
      </c>
    </row>
    <row r="199" spans="2:11" ht="18" customHeight="1" x14ac:dyDescent="0.25">
      <c r="B199" s="277">
        <f t="shared" si="22"/>
        <v>25</v>
      </c>
      <c r="C199" s="127" t="s">
        <v>170</v>
      </c>
      <c r="D199" s="602" t="s">
        <v>577</v>
      </c>
      <c r="E199" s="137"/>
      <c r="F199" s="266"/>
      <c r="G199" s="271"/>
      <c r="H199" s="124" t="s">
        <v>72</v>
      </c>
      <c r="I199" s="762"/>
      <c r="J199" s="650"/>
      <c r="K199" s="275">
        <f t="shared" si="24"/>
        <v>9</v>
      </c>
    </row>
    <row r="200" spans="2:11" ht="18" customHeight="1" x14ac:dyDescent="0.25">
      <c r="B200" s="277">
        <f t="shared" si="22"/>
        <v>26</v>
      </c>
      <c r="C200" s="108" t="s">
        <v>170</v>
      </c>
      <c r="D200" s="512" t="s">
        <v>572</v>
      </c>
      <c r="E200" s="138"/>
      <c r="F200" s="139"/>
      <c r="G200" s="268"/>
      <c r="H200" s="124" t="s">
        <v>72</v>
      </c>
      <c r="I200" s="691"/>
      <c r="J200" s="692"/>
      <c r="K200" s="275">
        <f t="shared" si="24"/>
        <v>10</v>
      </c>
    </row>
    <row r="201" spans="2:11" ht="18" customHeight="1" thickBot="1" x14ac:dyDescent="0.3">
      <c r="B201" s="278">
        <f t="shared" si="22"/>
        <v>27</v>
      </c>
      <c r="C201" s="110" t="s">
        <v>170</v>
      </c>
      <c r="D201" s="344" t="s">
        <v>182</v>
      </c>
      <c r="E201" s="88"/>
      <c r="F201" s="89"/>
      <c r="G201" s="264"/>
      <c r="H201" s="86" t="s">
        <v>72</v>
      </c>
      <c r="I201" s="693" t="s">
        <v>172</v>
      </c>
      <c r="J201" s="667" t="s">
        <v>66</v>
      </c>
      <c r="K201" s="275">
        <f t="shared" si="24"/>
        <v>11</v>
      </c>
    </row>
    <row r="202" spans="2:11" ht="18" customHeight="1" x14ac:dyDescent="0.25">
      <c r="B202" s="279">
        <f t="shared" si="22"/>
        <v>28</v>
      </c>
      <c r="C202" s="122" t="s">
        <v>571</v>
      </c>
      <c r="D202" s="601" t="s">
        <v>171</v>
      </c>
      <c r="E202" s="13"/>
      <c r="F202" s="14"/>
      <c r="G202" s="15"/>
      <c r="H202" s="84" t="s">
        <v>72</v>
      </c>
      <c r="I202" s="694" t="s">
        <v>172</v>
      </c>
      <c r="J202" s="654" t="s">
        <v>66</v>
      </c>
      <c r="K202" s="460">
        <f>1</f>
        <v>1</v>
      </c>
    </row>
    <row r="203" spans="2:11" ht="18" customHeight="1" x14ac:dyDescent="0.25">
      <c r="B203" s="277">
        <f t="shared" si="22"/>
        <v>29</v>
      </c>
      <c r="C203" s="108" t="s">
        <v>571</v>
      </c>
      <c r="D203" s="512" t="s">
        <v>178</v>
      </c>
      <c r="E203" s="18"/>
      <c r="F203" s="19"/>
      <c r="G203" s="20"/>
      <c r="H203" s="85" t="s">
        <v>72</v>
      </c>
      <c r="I203" s="673" t="s">
        <v>172</v>
      </c>
      <c r="J203" s="656" t="s">
        <v>66</v>
      </c>
      <c r="K203" s="275">
        <f>K202+1</f>
        <v>2</v>
      </c>
    </row>
    <row r="204" spans="2:11" ht="18" customHeight="1" thickBot="1" x14ac:dyDescent="0.3">
      <c r="B204" s="278">
        <f>B203+1</f>
        <v>30</v>
      </c>
      <c r="C204" s="110" t="s">
        <v>571</v>
      </c>
      <c r="D204" s="565" t="s">
        <v>181</v>
      </c>
      <c r="E204" s="113"/>
      <c r="F204" s="114"/>
      <c r="G204" s="446"/>
      <c r="H204" s="511" t="s">
        <v>72</v>
      </c>
      <c r="I204" s="693" t="s">
        <v>172</v>
      </c>
      <c r="J204" s="667" t="s">
        <v>66</v>
      </c>
      <c r="K204" s="275">
        <f t="shared" ref="K204:K208" si="25">K203+1</f>
        <v>3</v>
      </c>
    </row>
    <row r="205" spans="2:11" ht="18" customHeight="1" x14ac:dyDescent="0.25">
      <c r="B205" s="279">
        <f t="shared" si="22"/>
        <v>31</v>
      </c>
      <c r="C205" s="122" t="s">
        <v>470</v>
      </c>
      <c r="D205" s="12" t="s">
        <v>471</v>
      </c>
      <c r="E205" s="13"/>
      <c r="F205" s="14"/>
      <c r="G205" s="303"/>
      <c r="H205" s="84" t="s">
        <v>72</v>
      </c>
      <c r="I205" s="695"/>
      <c r="J205" s="696"/>
      <c r="K205" s="275">
        <f>1</f>
        <v>1</v>
      </c>
    </row>
    <row r="206" spans="2:11" ht="18" customHeight="1" x14ac:dyDescent="0.25">
      <c r="B206" s="277">
        <f t="shared" si="22"/>
        <v>32</v>
      </c>
      <c r="C206" s="108" t="s">
        <v>470</v>
      </c>
      <c r="D206" s="17" t="s">
        <v>472</v>
      </c>
      <c r="E206" s="18"/>
      <c r="F206" s="19"/>
      <c r="G206" s="262"/>
      <c r="H206" s="85" t="s">
        <v>72</v>
      </c>
      <c r="I206" s="687"/>
      <c r="J206" s="648"/>
      <c r="K206" s="275">
        <f t="shared" si="25"/>
        <v>2</v>
      </c>
    </row>
    <row r="207" spans="2:11" ht="18" customHeight="1" x14ac:dyDescent="0.25">
      <c r="B207" s="277">
        <f t="shared" si="22"/>
        <v>33</v>
      </c>
      <c r="C207" s="108" t="s">
        <v>470</v>
      </c>
      <c r="D207" s="324" t="s">
        <v>176</v>
      </c>
      <c r="E207" s="18"/>
      <c r="F207" s="19"/>
      <c r="G207" s="262"/>
      <c r="H207" s="85" t="s">
        <v>72</v>
      </c>
      <c r="I207" s="687"/>
      <c r="J207" s="648"/>
      <c r="K207" s="275">
        <f t="shared" si="25"/>
        <v>3</v>
      </c>
    </row>
    <row r="208" spans="2:11" ht="18" customHeight="1" thickBot="1" x14ac:dyDescent="0.3">
      <c r="B208" s="278">
        <f t="shared" si="22"/>
        <v>34</v>
      </c>
      <c r="C208" s="190" t="s">
        <v>470</v>
      </c>
      <c r="D208" s="565" t="s">
        <v>180</v>
      </c>
      <c r="E208" s="113"/>
      <c r="F208" s="114"/>
      <c r="G208" s="446"/>
      <c r="H208" s="511" t="s">
        <v>72</v>
      </c>
      <c r="I208" s="697"/>
      <c r="J208" s="698"/>
      <c r="K208" s="275">
        <f t="shared" si="25"/>
        <v>4</v>
      </c>
    </row>
    <row r="209" spans="2:11" ht="18" customHeight="1" x14ac:dyDescent="0.25">
      <c r="B209" s="285">
        <f t="shared" si="22"/>
        <v>35</v>
      </c>
      <c r="C209" s="336" t="s">
        <v>183</v>
      </c>
      <c r="D209" s="510" t="s">
        <v>184</v>
      </c>
      <c r="E209" s="147"/>
      <c r="F209" s="148"/>
      <c r="G209" s="249"/>
      <c r="H209" s="338" t="s">
        <v>72</v>
      </c>
      <c r="I209" s="699" t="s">
        <v>61</v>
      </c>
      <c r="J209" s="700" t="s">
        <v>40</v>
      </c>
      <c r="K209" s="460">
        <f>1</f>
        <v>1</v>
      </c>
    </row>
    <row r="210" spans="2:11" ht="18" customHeight="1" x14ac:dyDescent="0.25">
      <c r="B210" s="186">
        <f t="shared" si="22"/>
        <v>36</v>
      </c>
      <c r="C210" s="334" t="s">
        <v>183</v>
      </c>
      <c r="D210" s="324" t="s">
        <v>185</v>
      </c>
      <c r="E210" s="160"/>
      <c r="F210" s="161"/>
      <c r="G210" s="261"/>
      <c r="H210" s="329" t="s">
        <v>72</v>
      </c>
      <c r="I210" s="701" t="s">
        <v>66</v>
      </c>
      <c r="J210" s="702" t="s">
        <v>38</v>
      </c>
      <c r="K210" s="275">
        <f>K209+1</f>
        <v>2</v>
      </c>
    </row>
    <row r="211" spans="2:11" ht="18" customHeight="1" x14ac:dyDescent="0.25">
      <c r="B211" s="186">
        <f t="shared" si="22"/>
        <v>37</v>
      </c>
      <c r="C211" s="334" t="s">
        <v>183</v>
      </c>
      <c r="D211" s="324" t="s">
        <v>186</v>
      </c>
      <c r="E211" s="147"/>
      <c r="F211" s="148"/>
      <c r="G211" s="249"/>
      <c r="H211" s="329" t="s">
        <v>72</v>
      </c>
      <c r="I211" s="701" t="s">
        <v>134</v>
      </c>
      <c r="J211" s="702" t="s">
        <v>110</v>
      </c>
      <c r="K211" s="275">
        <f t="shared" ref="K211:K233" si="26">K210+1</f>
        <v>3</v>
      </c>
    </row>
    <row r="212" spans="2:11" ht="18" customHeight="1" x14ac:dyDescent="0.25">
      <c r="B212" s="186">
        <f>B211+1</f>
        <v>38</v>
      </c>
      <c r="C212" s="334" t="s">
        <v>183</v>
      </c>
      <c r="D212" s="324" t="s">
        <v>187</v>
      </c>
      <c r="E212" s="147"/>
      <c r="F212" s="148"/>
      <c r="G212" s="249"/>
      <c r="H212" s="329" t="s">
        <v>72</v>
      </c>
      <c r="I212" s="701" t="s">
        <v>35</v>
      </c>
      <c r="J212" s="702" t="s">
        <v>34</v>
      </c>
      <c r="K212" s="275">
        <f t="shared" si="26"/>
        <v>4</v>
      </c>
    </row>
    <row r="213" spans="2:11" ht="18" customHeight="1" x14ac:dyDescent="0.25">
      <c r="B213" s="186">
        <f>B212+1</f>
        <v>39</v>
      </c>
      <c r="C213" s="334" t="s">
        <v>183</v>
      </c>
      <c r="D213" s="324" t="s">
        <v>188</v>
      </c>
      <c r="E213" s="149"/>
      <c r="F213" s="150"/>
      <c r="G213" s="250"/>
      <c r="H213" s="329" t="s">
        <v>72</v>
      </c>
      <c r="I213" s="701" t="s">
        <v>57</v>
      </c>
      <c r="J213" s="702" t="s">
        <v>66</v>
      </c>
      <c r="K213" s="275">
        <f t="shared" si="26"/>
        <v>5</v>
      </c>
    </row>
    <row r="214" spans="2:11" ht="18" customHeight="1" x14ac:dyDescent="0.25">
      <c r="B214" s="186">
        <f t="shared" ref="B214:B222" si="27">B213+1</f>
        <v>40</v>
      </c>
      <c r="C214" s="334" t="s">
        <v>183</v>
      </c>
      <c r="D214" s="324" t="s">
        <v>189</v>
      </c>
      <c r="E214" s="149"/>
      <c r="F214" s="150"/>
      <c r="G214" s="250"/>
      <c r="H214" s="329" t="s">
        <v>72</v>
      </c>
      <c r="I214" s="701" t="s">
        <v>110</v>
      </c>
      <c r="J214" s="702" t="s">
        <v>65</v>
      </c>
      <c r="K214" s="275">
        <f t="shared" si="26"/>
        <v>6</v>
      </c>
    </row>
    <row r="215" spans="2:11" ht="18" customHeight="1" x14ac:dyDescent="0.25">
      <c r="B215" s="186">
        <f t="shared" si="27"/>
        <v>41</v>
      </c>
      <c r="C215" s="334" t="s">
        <v>183</v>
      </c>
      <c r="D215" s="324" t="s">
        <v>190</v>
      </c>
      <c r="E215" s="160"/>
      <c r="F215" s="161"/>
      <c r="G215" s="261"/>
      <c r="H215" s="329" t="s">
        <v>72</v>
      </c>
      <c r="I215" s="701" t="s">
        <v>41</v>
      </c>
      <c r="J215" s="702" t="s">
        <v>56</v>
      </c>
      <c r="K215" s="275">
        <f t="shared" si="26"/>
        <v>7</v>
      </c>
    </row>
    <row r="216" spans="2:11" ht="18" customHeight="1" x14ac:dyDescent="0.25">
      <c r="B216" s="186">
        <f t="shared" si="27"/>
        <v>42</v>
      </c>
      <c r="C216" s="334" t="s">
        <v>183</v>
      </c>
      <c r="D216" s="324" t="s">
        <v>191</v>
      </c>
      <c r="E216" s="160"/>
      <c r="F216" s="161"/>
      <c r="G216" s="261"/>
      <c r="H216" s="329" t="s">
        <v>72</v>
      </c>
      <c r="I216" s="701" t="s">
        <v>38</v>
      </c>
      <c r="J216" s="702" t="s">
        <v>136</v>
      </c>
      <c r="K216" s="275">
        <f t="shared" si="26"/>
        <v>8</v>
      </c>
    </row>
    <row r="217" spans="2:11" ht="18" customHeight="1" x14ac:dyDescent="0.25">
      <c r="B217" s="186">
        <f t="shared" si="27"/>
        <v>43</v>
      </c>
      <c r="C217" s="334" t="s">
        <v>183</v>
      </c>
      <c r="D217" s="324" t="s">
        <v>192</v>
      </c>
      <c r="E217" s="160"/>
      <c r="F217" s="161"/>
      <c r="G217" s="261"/>
      <c r="H217" s="329" t="s">
        <v>72</v>
      </c>
      <c r="I217" s="701" t="s">
        <v>200</v>
      </c>
      <c r="J217" s="702" t="s">
        <v>36</v>
      </c>
      <c r="K217" s="275">
        <f t="shared" si="26"/>
        <v>9</v>
      </c>
    </row>
    <row r="218" spans="2:11" ht="18" customHeight="1" x14ac:dyDescent="0.25">
      <c r="B218" s="186">
        <f t="shared" si="27"/>
        <v>44</v>
      </c>
      <c r="C218" s="334" t="s">
        <v>183</v>
      </c>
      <c r="D218" s="324" t="s">
        <v>193</v>
      </c>
      <c r="E218" s="160"/>
      <c r="F218" s="161"/>
      <c r="G218" s="261"/>
      <c r="H218" s="329" t="s">
        <v>72</v>
      </c>
      <c r="I218" s="701" t="s">
        <v>56</v>
      </c>
      <c r="J218" s="702" t="s">
        <v>43</v>
      </c>
      <c r="K218" s="275">
        <f t="shared" si="26"/>
        <v>10</v>
      </c>
    </row>
    <row r="219" spans="2:11" ht="18" customHeight="1" x14ac:dyDescent="0.25">
      <c r="B219" s="186">
        <f t="shared" si="27"/>
        <v>45</v>
      </c>
      <c r="C219" s="334" t="s">
        <v>183</v>
      </c>
      <c r="D219" s="324" t="s">
        <v>194</v>
      </c>
      <c r="E219" s="160"/>
      <c r="F219" s="161"/>
      <c r="G219" s="261"/>
      <c r="H219" s="329" t="s">
        <v>72</v>
      </c>
      <c r="I219" s="701" t="s">
        <v>136</v>
      </c>
      <c r="J219" s="702" t="s">
        <v>35</v>
      </c>
      <c r="K219" s="275">
        <f t="shared" si="26"/>
        <v>11</v>
      </c>
    </row>
    <row r="220" spans="2:11" ht="18" customHeight="1" x14ac:dyDescent="0.25">
      <c r="B220" s="186">
        <f t="shared" si="27"/>
        <v>46</v>
      </c>
      <c r="C220" s="334" t="s">
        <v>183</v>
      </c>
      <c r="D220" s="324" t="s">
        <v>195</v>
      </c>
      <c r="E220" s="160"/>
      <c r="F220" s="161"/>
      <c r="G220" s="261"/>
      <c r="H220" s="329" t="s">
        <v>72</v>
      </c>
      <c r="I220" s="701" t="s">
        <v>17</v>
      </c>
      <c r="J220" s="702" t="s">
        <v>46</v>
      </c>
      <c r="K220" s="275">
        <f t="shared" si="26"/>
        <v>12</v>
      </c>
    </row>
    <row r="221" spans="2:11" ht="18" customHeight="1" x14ac:dyDescent="0.25">
      <c r="B221" s="186">
        <f t="shared" si="27"/>
        <v>47</v>
      </c>
      <c r="C221" s="334" t="s">
        <v>183</v>
      </c>
      <c r="D221" s="324" t="s">
        <v>196</v>
      </c>
      <c r="E221" s="160"/>
      <c r="F221" s="161"/>
      <c r="G221" s="261"/>
      <c r="H221" s="329" t="s">
        <v>72</v>
      </c>
      <c r="I221" s="701" t="s">
        <v>47</v>
      </c>
      <c r="J221" s="702" t="s">
        <v>102</v>
      </c>
      <c r="K221" s="275">
        <f t="shared" si="26"/>
        <v>13</v>
      </c>
    </row>
    <row r="222" spans="2:11" ht="18" customHeight="1" x14ac:dyDescent="0.25">
      <c r="B222" s="186">
        <f t="shared" si="27"/>
        <v>48</v>
      </c>
      <c r="C222" s="334" t="s">
        <v>183</v>
      </c>
      <c r="D222" s="324" t="s">
        <v>197</v>
      </c>
      <c r="E222" s="167"/>
      <c r="F222" s="167"/>
      <c r="G222" s="167"/>
      <c r="H222" s="329" t="s">
        <v>72</v>
      </c>
      <c r="I222" s="701" t="s">
        <v>34</v>
      </c>
      <c r="J222" s="702" t="s">
        <v>134</v>
      </c>
      <c r="K222" s="275">
        <f t="shared" si="26"/>
        <v>14</v>
      </c>
    </row>
    <row r="223" spans="2:11" ht="18" customHeight="1" x14ac:dyDescent="0.25">
      <c r="B223" s="186">
        <f>B222+1</f>
        <v>49</v>
      </c>
      <c r="C223" s="334" t="s">
        <v>183</v>
      </c>
      <c r="D223" s="324" t="s">
        <v>198</v>
      </c>
      <c r="E223" s="168"/>
      <c r="F223" s="168"/>
      <c r="G223" s="168"/>
      <c r="H223" s="329" t="s">
        <v>72</v>
      </c>
      <c r="I223" s="701" t="s">
        <v>135</v>
      </c>
      <c r="J223" s="702" t="s">
        <v>47</v>
      </c>
      <c r="K223" s="275">
        <f t="shared" si="26"/>
        <v>15</v>
      </c>
    </row>
    <row r="224" spans="2:11" ht="18" customHeight="1" x14ac:dyDescent="0.25">
      <c r="B224" s="186">
        <f>B223+1</f>
        <v>50</v>
      </c>
      <c r="C224" s="334" t="s">
        <v>183</v>
      </c>
      <c r="D224" s="324" t="s">
        <v>199</v>
      </c>
      <c r="E224" s="168"/>
      <c r="F224" s="168"/>
      <c r="G224" s="168"/>
      <c r="H224" s="329" t="s">
        <v>72</v>
      </c>
      <c r="I224" s="701" t="s">
        <v>49</v>
      </c>
      <c r="J224" s="702" t="s">
        <v>39</v>
      </c>
      <c r="K224" s="275">
        <f t="shared" si="26"/>
        <v>16</v>
      </c>
    </row>
    <row r="225" spans="2:11" ht="18" customHeight="1" x14ac:dyDescent="0.25">
      <c r="B225" s="183">
        <f t="shared" ref="B225:B234" si="28">B224+1</f>
        <v>51</v>
      </c>
      <c r="C225" s="474" t="s">
        <v>183</v>
      </c>
      <c r="D225" s="485" t="s">
        <v>479</v>
      </c>
      <c r="E225" s="749"/>
      <c r="F225" s="750"/>
      <c r="G225" s="412"/>
      <c r="H225" s="474" t="s">
        <v>72</v>
      </c>
      <c r="I225" s="704"/>
      <c r="J225" s="705"/>
      <c r="K225" s="275">
        <f t="shared" si="26"/>
        <v>17</v>
      </c>
    </row>
    <row r="226" spans="2:11" ht="18" customHeight="1" x14ac:dyDescent="0.25">
      <c r="B226" s="186">
        <f t="shared" si="28"/>
        <v>52</v>
      </c>
      <c r="C226" s="409" t="s">
        <v>183</v>
      </c>
      <c r="D226" s="314" t="s">
        <v>480</v>
      </c>
      <c r="E226" s="345"/>
      <c r="F226" s="410"/>
      <c r="G226" s="411"/>
      <c r="H226" s="409" t="s">
        <v>72</v>
      </c>
      <c r="I226" s="704"/>
      <c r="J226" s="705"/>
      <c r="K226" s="275">
        <f t="shared" si="26"/>
        <v>18</v>
      </c>
    </row>
    <row r="227" spans="2:11" ht="18" customHeight="1" x14ac:dyDescent="0.25">
      <c r="B227" s="186">
        <f t="shared" si="28"/>
        <v>53</v>
      </c>
      <c r="C227" s="409" t="s">
        <v>183</v>
      </c>
      <c r="D227" s="314" t="s">
        <v>481</v>
      </c>
      <c r="E227" s="345"/>
      <c r="F227" s="410"/>
      <c r="G227" s="411"/>
      <c r="H227" s="409" t="s">
        <v>72</v>
      </c>
      <c r="I227" s="704"/>
      <c r="J227" s="705"/>
      <c r="K227" s="275">
        <f t="shared" si="26"/>
        <v>19</v>
      </c>
    </row>
    <row r="228" spans="2:11" ht="18" customHeight="1" x14ac:dyDescent="0.25">
      <c r="B228" s="186">
        <f t="shared" si="28"/>
        <v>54</v>
      </c>
      <c r="C228" s="409" t="s">
        <v>183</v>
      </c>
      <c r="D228" s="314" t="s">
        <v>482</v>
      </c>
      <c r="E228" s="345"/>
      <c r="F228" s="410"/>
      <c r="G228" s="411"/>
      <c r="H228" s="409" t="s">
        <v>72</v>
      </c>
      <c r="I228" s="704"/>
      <c r="J228" s="705"/>
      <c r="K228" s="275">
        <f t="shared" si="26"/>
        <v>20</v>
      </c>
    </row>
    <row r="229" spans="2:11" ht="18" customHeight="1" x14ac:dyDescent="0.25">
      <c r="B229" s="186">
        <f t="shared" si="28"/>
        <v>55</v>
      </c>
      <c r="C229" s="409" t="s">
        <v>183</v>
      </c>
      <c r="D229" s="314" t="s">
        <v>483</v>
      </c>
      <c r="E229" s="345"/>
      <c r="F229" s="410"/>
      <c r="G229" s="484"/>
      <c r="H229" s="409" t="s">
        <v>72</v>
      </c>
      <c r="I229" s="704"/>
      <c r="J229" s="705"/>
      <c r="K229" s="275">
        <f t="shared" si="26"/>
        <v>21</v>
      </c>
    </row>
    <row r="230" spans="2:11" ht="18" customHeight="1" x14ac:dyDescent="0.25">
      <c r="B230" s="186">
        <f t="shared" si="28"/>
        <v>56</v>
      </c>
      <c r="C230" s="409" t="s">
        <v>183</v>
      </c>
      <c r="D230" s="314" t="s">
        <v>484</v>
      </c>
      <c r="E230" s="345"/>
      <c r="F230" s="410"/>
      <c r="G230" s="484"/>
      <c r="H230" s="409" t="s">
        <v>72</v>
      </c>
      <c r="I230" s="704"/>
      <c r="J230" s="705"/>
      <c r="K230" s="275">
        <f t="shared" si="26"/>
        <v>22</v>
      </c>
    </row>
    <row r="231" spans="2:11" ht="18" customHeight="1" x14ac:dyDescent="0.25">
      <c r="B231" s="186">
        <f t="shared" si="28"/>
        <v>57</v>
      </c>
      <c r="C231" s="409" t="s">
        <v>183</v>
      </c>
      <c r="D231" s="314" t="s">
        <v>485</v>
      </c>
      <c r="E231" s="345"/>
      <c r="F231" s="410"/>
      <c r="G231" s="411"/>
      <c r="H231" s="409" t="s">
        <v>72</v>
      </c>
      <c r="I231" s="704"/>
      <c r="J231" s="705"/>
      <c r="K231" s="275">
        <f t="shared" si="26"/>
        <v>23</v>
      </c>
    </row>
    <row r="232" spans="2:11" ht="18" customHeight="1" x14ac:dyDescent="0.25">
      <c r="B232" s="186">
        <f t="shared" si="28"/>
        <v>58</v>
      </c>
      <c r="C232" s="409" t="s">
        <v>183</v>
      </c>
      <c r="D232" s="314" t="s">
        <v>486</v>
      </c>
      <c r="E232" s="345"/>
      <c r="F232" s="410"/>
      <c r="G232" s="411"/>
      <c r="H232" s="409" t="s">
        <v>72</v>
      </c>
      <c r="I232" s="704"/>
      <c r="J232" s="705"/>
      <c r="K232" s="275">
        <f t="shared" si="26"/>
        <v>24</v>
      </c>
    </row>
    <row r="233" spans="2:11" ht="18" customHeight="1" thickBot="1" x14ac:dyDescent="0.3">
      <c r="B233" s="185">
        <f t="shared" si="28"/>
        <v>59</v>
      </c>
      <c r="C233" s="476" t="s">
        <v>183</v>
      </c>
      <c r="D233" s="366" t="s">
        <v>487</v>
      </c>
      <c r="E233" s="415"/>
      <c r="F233" s="416"/>
      <c r="G233" s="414"/>
      <c r="H233" s="476" t="s">
        <v>72</v>
      </c>
      <c r="I233" s="706"/>
      <c r="J233" s="707"/>
      <c r="K233" s="275">
        <f t="shared" si="26"/>
        <v>25</v>
      </c>
    </row>
    <row r="234" spans="2:11" ht="18" customHeight="1" x14ac:dyDescent="0.25">
      <c r="B234" s="183">
        <f t="shared" si="28"/>
        <v>60</v>
      </c>
      <c r="C234" s="336" t="s">
        <v>201</v>
      </c>
      <c r="D234" s="337" t="s">
        <v>202</v>
      </c>
      <c r="E234" s="326"/>
      <c r="F234" s="326"/>
      <c r="G234" s="326"/>
      <c r="H234" s="338" t="s">
        <v>72</v>
      </c>
      <c r="I234" s="699" t="s">
        <v>61</v>
      </c>
      <c r="J234" s="700" t="s">
        <v>40</v>
      </c>
      <c r="K234" s="460">
        <f>1</f>
        <v>1</v>
      </c>
    </row>
    <row r="235" spans="2:11" ht="18" customHeight="1" x14ac:dyDescent="0.25">
      <c r="B235" s="186">
        <f t="shared" ref="B235:B244" si="29">B234+1</f>
        <v>61</v>
      </c>
      <c r="C235" s="334" t="s">
        <v>201</v>
      </c>
      <c r="D235" s="332" t="s">
        <v>203</v>
      </c>
      <c r="E235" s="167"/>
      <c r="F235" s="167"/>
      <c r="G235" s="167"/>
      <c r="H235" s="329" t="s">
        <v>72</v>
      </c>
      <c r="I235" s="701" t="s">
        <v>66</v>
      </c>
      <c r="J235" s="702" t="s">
        <v>38</v>
      </c>
      <c r="K235" s="275">
        <f>K234+1</f>
        <v>2</v>
      </c>
    </row>
    <row r="236" spans="2:11" ht="18" customHeight="1" x14ac:dyDescent="0.25">
      <c r="B236" s="186">
        <f t="shared" si="29"/>
        <v>62</v>
      </c>
      <c r="C236" s="334" t="s">
        <v>201</v>
      </c>
      <c r="D236" s="332" t="s">
        <v>204</v>
      </c>
      <c r="E236" s="168"/>
      <c r="F236" s="168"/>
      <c r="G236" s="168"/>
      <c r="H236" s="329" t="s">
        <v>72</v>
      </c>
      <c r="I236" s="701" t="s">
        <v>134</v>
      </c>
      <c r="J236" s="702" t="s">
        <v>110</v>
      </c>
      <c r="K236" s="275">
        <f t="shared" ref="K236:K261" si="30">K235+1</f>
        <v>3</v>
      </c>
    </row>
    <row r="237" spans="2:11" ht="18" customHeight="1" x14ac:dyDescent="0.25">
      <c r="B237" s="186">
        <f t="shared" si="29"/>
        <v>63</v>
      </c>
      <c r="C237" s="334" t="s">
        <v>201</v>
      </c>
      <c r="D237" s="332" t="s">
        <v>205</v>
      </c>
      <c r="E237" s="167"/>
      <c r="F237" s="167"/>
      <c r="G237" s="167"/>
      <c r="H237" s="329" t="s">
        <v>72</v>
      </c>
      <c r="I237" s="701" t="s">
        <v>35</v>
      </c>
      <c r="J237" s="702" t="s">
        <v>34</v>
      </c>
      <c r="K237" s="275">
        <f t="shared" si="30"/>
        <v>4</v>
      </c>
    </row>
    <row r="238" spans="2:11" ht="18" customHeight="1" x14ac:dyDescent="0.25">
      <c r="B238" s="186">
        <f t="shared" si="29"/>
        <v>64</v>
      </c>
      <c r="C238" s="334" t="s">
        <v>201</v>
      </c>
      <c r="D238" s="332" t="s">
        <v>206</v>
      </c>
      <c r="E238" s="168"/>
      <c r="F238" s="168"/>
      <c r="G238" s="168"/>
      <c r="H238" s="329" t="s">
        <v>72</v>
      </c>
      <c r="I238" s="701" t="s">
        <v>57</v>
      </c>
      <c r="J238" s="702" t="s">
        <v>66</v>
      </c>
      <c r="K238" s="275">
        <f t="shared" si="30"/>
        <v>5</v>
      </c>
    </row>
    <row r="239" spans="2:11" ht="18" customHeight="1" x14ac:dyDescent="0.25">
      <c r="B239" s="186">
        <f t="shared" si="29"/>
        <v>65</v>
      </c>
      <c r="C239" s="334" t="s">
        <v>201</v>
      </c>
      <c r="D239" s="332" t="s">
        <v>207</v>
      </c>
      <c r="E239" s="168"/>
      <c r="F239" s="168"/>
      <c r="G239" s="168"/>
      <c r="H239" s="329" t="s">
        <v>72</v>
      </c>
      <c r="I239" s="701" t="s">
        <v>41</v>
      </c>
      <c r="J239" s="702" t="s">
        <v>56</v>
      </c>
      <c r="K239" s="275">
        <f t="shared" si="30"/>
        <v>6</v>
      </c>
    </row>
    <row r="240" spans="2:11" ht="18" customHeight="1" x14ac:dyDescent="0.25">
      <c r="B240" s="186">
        <f t="shared" si="29"/>
        <v>66</v>
      </c>
      <c r="C240" s="334" t="s">
        <v>201</v>
      </c>
      <c r="D240" s="332" t="s">
        <v>208</v>
      </c>
      <c r="E240" s="167"/>
      <c r="F240" s="167"/>
      <c r="G240" s="167"/>
      <c r="H240" s="329" t="s">
        <v>72</v>
      </c>
      <c r="I240" s="701" t="s">
        <v>38</v>
      </c>
      <c r="J240" s="702" t="s">
        <v>136</v>
      </c>
      <c r="K240" s="275">
        <f t="shared" si="30"/>
        <v>7</v>
      </c>
    </row>
    <row r="241" spans="2:11" ht="18" customHeight="1" x14ac:dyDescent="0.25">
      <c r="B241" s="186">
        <f t="shared" si="29"/>
        <v>67</v>
      </c>
      <c r="C241" s="334" t="s">
        <v>201</v>
      </c>
      <c r="D241" s="332" t="s">
        <v>209</v>
      </c>
      <c r="E241" s="168"/>
      <c r="F241" s="168"/>
      <c r="G241" s="168"/>
      <c r="H241" s="329" t="s">
        <v>72</v>
      </c>
      <c r="I241" s="701" t="s">
        <v>200</v>
      </c>
      <c r="J241" s="702" t="s">
        <v>36</v>
      </c>
      <c r="K241" s="275">
        <f t="shared" si="30"/>
        <v>8</v>
      </c>
    </row>
    <row r="242" spans="2:11" ht="18" customHeight="1" x14ac:dyDescent="0.25">
      <c r="B242" s="186">
        <f t="shared" si="29"/>
        <v>68</v>
      </c>
      <c r="C242" s="334" t="s">
        <v>201</v>
      </c>
      <c r="D242" s="332" t="s">
        <v>210</v>
      </c>
      <c r="E242" s="167"/>
      <c r="F242" s="167"/>
      <c r="G242" s="167"/>
      <c r="H242" s="329" t="s">
        <v>72</v>
      </c>
      <c r="I242" s="701" t="s">
        <v>56</v>
      </c>
      <c r="J242" s="702" t="s">
        <v>43</v>
      </c>
      <c r="K242" s="275">
        <f t="shared" si="30"/>
        <v>9</v>
      </c>
    </row>
    <row r="243" spans="2:11" ht="18" customHeight="1" x14ac:dyDescent="0.25">
      <c r="B243" s="186">
        <f t="shared" si="29"/>
        <v>69</v>
      </c>
      <c r="C243" s="334" t="s">
        <v>201</v>
      </c>
      <c r="D243" s="332" t="s">
        <v>211</v>
      </c>
      <c r="E243" s="168"/>
      <c r="F243" s="168"/>
      <c r="G243" s="168"/>
      <c r="H243" s="329" t="s">
        <v>72</v>
      </c>
      <c r="I243" s="701" t="s">
        <v>136</v>
      </c>
      <c r="J243" s="702" t="s">
        <v>35</v>
      </c>
      <c r="K243" s="275">
        <f t="shared" si="30"/>
        <v>10</v>
      </c>
    </row>
    <row r="244" spans="2:11" ht="18" customHeight="1" x14ac:dyDescent="0.25">
      <c r="B244" s="186">
        <f t="shared" si="29"/>
        <v>70</v>
      </c>
      <c r="C244" s="334" t="s">
        <v>201</v>
      </c>
      <c r="D244" s="332" t="s">
        <v>212</v>
      </c>
      <c r="E244" s="170"/>
      <c r="F244" s="167"/>
      <c r="G244" s="167"/>
      <c r="H244" s="329" t="s">
        <v>72</v>
      </c>
      <c r="I244" s="701" t="s">
        <v>17</v>
      </c>
      <c r="J244" s="702" t="s">
        <v>46</v>
      </c>
      <c r="K244" s="275">
        <f t="shared" si="30"/>
        <v>11</v>
      </c>
    </row>
    <row r="245" spans="2:11" ht="18" customHeight="1" x14ac:dyDescent="0.25">
      <c r="B245" s="186">
        <f>B244+1</f>
        <v>71</v>
      </c>
      <c r="C245" s="334" t="s">
        <v>201</v>
      </c>
      <c r="D245" s="332" t="s">
        <v>213</v>
      </c>
      <c r="E245" s="169"/>
      <c r="F245" s="168"/>
      <c r="G245" s="168"/>
      <c r="H245" s="329" t="s">
        <v>72</v>
      </c>
      <c r="I245" s="701" t="s">
        <v>47</v>
      </c>
      <c r="J245" s="702" t="s">
        <v>102</v>
      </c>
      <c r="K245" s="275">
        <f t="shared" si="30"/>
        <v>12</v>
      </c>
    </row>
    <row r="246" spans="2:11" ht="18" customHeight="1" x14ac:dyDescent="0.25">
      <c r="B246" s="186">
        <f>B245+1</f>
        <v>72</v>
      </c>
      <c r="C246" s="334" t="s">
        <v>201</v>
      </c>
      <c r="D246" s="332" t="s">
        <v>214</v>
      </c>
      <c r="E246" s="170"/>
      <c r="F246" s="167"/>
      <c r="G246" s="167"/>
      <c r="H246" s="329" t="s">
        <v>72</v>
      </c>
      <c r="I246" s="701" t="s">
        <v>34</v>
      </c>
      <c r="J246" s="702" t="s">
        <v>134</v>
      </c>
      <c r="K246" s="275">
        <f t="shared" si="30"/>
        <v>13</v>
      </c>
    </row>
    <row r="247" spans="2:11" ht="18" customHeight="1" x14ac:dyDescent="0.25">
      <c r="B247" s="186">
        <f t="shared" ref="B247:B269" si="31">B246+1</f>
        <v>73</v>
      </c>
      <c r="C247" s="334" t="s">
        <v>201</v>
      </c>
      <c r="D247" s="332" t="s">
        <v>215</v>
      </c>
      <c r="E247" s="169"/>
      <c r="F247" s="168"/>
      <c r="G247" s="168"/>
      <c r="H247" s="329" t="s">
        <v>72</v>
      </c>
      <c r="I247" s="701" t="s">
        <v>135</v>
      </c>
      <c r="J247" s="702" t="s">
        <v>47</v>
      </c>
      <c r="K247" s="275">
        <f t="shared" si="30"/>
        <v>14</v>
      </c>
    </row>
    <row r="248" spans="2:11" ht="18" customHeight="1" x14ac:dyDescent="0.25">
      <c r="B248" s="186">
        <f t="shared" si="31"/>
        <v>74</v>
      </c>
      <c r="C248" s="334" t="s">
        <v>201</v>
      </c>
      <c r="D248" s="332" t="s">
        <v>216</v>
      </c>
      <c r="E248" s="170"/>
      <c r="F248" s="167"/>
      <c r="G248" s="167"/>
      <c r="H248" s="329" t="s">
        <v>72</v>
      </c>
      <c r="I248" s="701" t="s">
        <v>49</v>
      </c>
      <c r="J248" s="702" t="s">
        <v>39</v>
      </c>
      <c r="K248" s="275">
        <f t="shared" si="30"/>
        <v>15</v>
      </c>
    </row>
    <row r="249" spans="2:11" ht="18" customHeight="1" x14ac:dyDescent="0.25">
      <c r="B249" s="186">
        <f t="shared" si="31"/>
        <v>75</v>
      </c>
      <c r="C249" s="334" t="s">
        <v>201</v>
      </c>
      <c r="D249" s="332" t="s">
        <v>217</v>
      </c>
      <c r="E249" s="169"/>
      <c r="F249" s="168"/>
      <c r="G249" s="168"/>
      <c r="H249" s="329" t="s">
        <v>72</v>
      </c>
      <c r="I249" s="701" t="s">
        <v>43</v>
      </c>
      <c r="J249" s="702" t="s">
        <v>57</v>
      </c>
      <c r="K249" s="275">
        <f t="shared" si="30"/>
        <v>16</v>
      </c>
    </row>
    <row r="250" spans="2:11" ht="18" customHeight="1" x14ac:dyDescent="0.25">
      <c r="B250" s="186">
        <f t="shared" si="31"/>
        <v>76</v>
      </c>
      <c r="C250" s="334" t="s">
        <v>201</v>
      </c>
      <c r="D250" s="374" t="s">
        <v>218</v>
      </c>
      <c r="E250" s="169"/>
      <c r="F250" s="168"/>
      <c r="G250" s="168"/>
      <c r="H250" s="329" t="s">
        <v>72</v>
      </c>
      <c r="I250" s="701" t="s">
        <v>44</v>
      </c>
      <c r="J250" s="702" t="s">
        <v>61</v>
      </c>
      <c r="K250" s="275">
        <f t="shared" si="30"/>
        <v>17</v>
      </c>
    </row>
    <row r="251" spans="2:11" ht="18" customHeight="1" x14ac:dyDescent="0.25">
      <c r="B251" s="183">
        <f t="shared" si="31"/>
        <v>77</v>
      </c>
      <c r="C251" s="474" t="s">
        <v>201</v>
      </c>
      <c r="D251" s="485" t="s">
        <v>488</v>
      </c>
      <c r="E251" s="749"/>
      <c r="F251" s="750"/>
      <c r="G251" s="412"/>
      <c r="H251" s="474" t="s">
        <v>72</v>
      </c>
      <c r="I251" s="701"/>
      <c r="J251" s="702"/>
      <c r="K251" s="275">
        <f t="shared" si="30"/>
        <v>18</v>
      </c>
    </row>
    <row r="252" spans="2:11" ht="18" customHeight="1" x14ac:dyDescent="0.25">
      <c r="B252" s="186">
        <f t="shared" si="31"/>
        <v>78</v>
      </c>
      <c r="C252" s="409" t="s">
        <v>201</v>
      </c>
      <c r="D252" s="314" t="s">
        <v>489</v>
      </c>
      <c r="E252" s="345"/>
      <c r="F252" s="410"/>
      <c r="G252" s="411"/>
      <c r="H252" s="409" t="s">
        <v>72</v>
      </c>
      <c r="I252" s="701"/>
      <c r="J252" s="702"/>
      <c r="K252" s="275">
        <f t="shared" si="30"/>
        <v>19</v>
      </c>
    </row>
    <row r="253" spans="2:11" ht="18" customHeight="1" x14ac:dyDescent="0.25">
      <c r="B253" s="186">
        <f t="shared" si="31"/>
        <v>79</v>
      </c>
      <c r="C253" s="409" t="s">
        <v>201</v>
      </c>
      <c r="D253" s="314" t="s">
        <v>490</v>
      </c>
      <c r="E253" s="345"/>
      <c r="F253" s="410"/>
      <c r="G253" s="411"/>
      <c r="H253" s="409" t="s">
        <v>72</v>
      </c>
      <c r="I253" s="701"/>
      <c r="J253" s="702"/>
      <c r="K253" s="275">
        <f t="shared" si="30"/>
        <v>20</v>
      </c>
    </row>
    <row r="254" spans="2:11" ht="18" customHeight="1" x14ac:dyDescent="0.25">
      <c r="B254" s="186">
        <f t="shared" si="31"/>
        <v>80</v>
      </c>
      <c r="C254" s="409" t="s">
        <v>201</v>
      </c>
      <c r="D254" s="314" t="s">
        <v>491</v>
      </c>
      <c r="E254" s="345"/>
      <c r="F254" s="410"/>
      <c r="G254" s="411"/>
      <c r="H254" s="409" t="s">
        <v>72</v>
      </c>
      <c r="I254" s="701"/>
      <c r="J254" s="702"/>
      <c r="K254" s="275">
        <f t="shared" si="30"/>
        <v>21</v>
      </c>
    </row>
    <row r="255" spans="2:11" ht="18" customHeight="1" x14ac:dyDescent="0.25">
      <c r="B255" s="186">
        <f t="shared" si="31"/>
        <v>81</v>
      </c>
      <c r="C255" s="409" t="s">
        <v>201</v>
      </c>
      <c r="D255" s="485" t="s">
        <v>492</v>
      </c>
      <c r="E255" s="477"/>
      <c r="F255" s="478"/>
      <c r="G255" s="412"/>
      <c r="H255" s="474" t="s">
        <v>72</v>
      </c>
      <c r="I255" s="701"/>
      <c r="J255" s="702"/>
      <c r="K255" s="275">
        <f t="shared" si="30"/>
        <v>22</v>
      </c>
    </row>
    <row r="256" spans="2:11" ht="18" customHeight="1" x14ac:dyDescent="0.25">
      <c r="B256" s="186">
        <f t="shared" si="31"/>
        <v>82</v>
      </c>
      <c r="C256" s="409" t="s">
        <v>201</v>
      </c>
      <c r="D256" s="314" t="s">
        <v>493</v>
      </c>
      <c r="E256" s="479"/>
      <c r="F256" s="487"/>
      <c r="G256" s="413"/>
      <c r="H256" s="409" t="s">
        <v>72</v>
      </c>
      <c r="I256" s="701"/>
      <c r="J256" s="702"/>
      <c r="K256" s="275">
        <f t="shared" si="30"/>
        <v>23</v>
      </c>
    </row>
    <row r="257" spans="2:11" ht="18" customHeight="1" x14ac:dyDescent="0.25">
      <c r="B257" s="186">
        <f t="shared" si="31"/>
        <v>83</v>
      </c>
      <c r="C257" s="409" t="s">
        <v>201</v>
      </c>
      <c r="D257" s="314" t="s">
        <v>494</v>
      </c>
      <c r="E257" s="479"/>
      <c r="F257" s="480"/>
      <c r="G257" s="411"/>
      <c r="H257" s="409" t="s">
        <v>72</v>
      </c>
      <c r="I257" s="701"/>
      <c r="J257" s="702"/>
      <c r="K257" s="275">
        <f t="shared" si="30"/>
        <v>24</v>
      </c>
    </row>
    <row r="258" spans="2:11" ht="18" customHeight="1" x14ac:dyDescent="0.25">
      <c r="B258" s="186">
        <f t="shared" si="31"/>
        <v>84</v>
      </c>
      <c r="C258" s="409" t="s">
        <v>201</v>
      </c>
      <c r="D258" s="486" t="s">
        <v>495</v>
      </c>
      <c r="E258" s="477"/>
      <c r="F258" s="480"/>
      <c r="G258" s="411"/>
      <c r="H258" s="409" t="s">
        <v>72</v>
      </c>
      <c r="I258" s="701"/>
      <c r="J258" s="702"/>
      <c r="K258" s="275">
        <f t="shared" si="30"/>
        <v>25</v>
      </c>
    </row>
    <row r="259" spans="2:11" ht="18" customHeight="1" x14ac:dyDescent="0.25">
      <c r="B259" s="186">
        <f t="shared" si="31"/>
        <v>85</v>
      </c>
      <c r="C259" s="409" t="s">
        <v>201</v>
      </c>
      <c r="D259" s="314" t="s">
        <v>496</v>
      </c>
      <c r="E259" s="479"/>
      <c r="F259" s="480"/>
      <c r="G259" s="411"/>
      <c r="H259" s="409" t="s">
        <v>72</v>
      </c>
      <c r="I259" s="701"/>
      <c r="J259" s="702"/>
      <c r="K259" s="275">
        <f t="shared" si="30"/>
        <v>26</v>
      </c>
    </row>
    <row r="260" spans="2:11" ht="18" customHeight="1" x14ac:dyDescent="0.25">
      <c r="B260" s="186">
        <f t="shared" si="31"/>
        <v>86</v>
      </c>
      <c r="C260" s="409" t="s">
        <v>201</v>
      </c>
      <c r="D260" s="314" t="s">
        <v>497</v>
      </c>
      <c r="E260" s="479"/>
      <c r="F260" s="480"/>
      <c r="G260" s="411"/>
      <c r="H260" s="409" t="s">
        <v>72</v>
      </c>
      <c r="I260" s="701"/>
      <c r="J260" s="702"/>
      <c r="K260" s="275">
        <f t="shared" si="30"/>
        <v>27</v>
      </c>
    </row>
    <row r="261" spans="2:11" ht="18" customHeight="1" thickBot="1" x14ac:dyDescent="0.3">
      <c r="B261" s="185">
        <f t="shared" si="31"/>
        <v>87</v>
      </c>
      <c r="C261" s="476" t="s">
        <v>201</v>
      </c>
      <c r="D261" s="366" t="s">
        <v>498</v>
      </c>
      <c r="E261" s="481"/>
      <c r="F261" s="482"/>
      <c r="G261" s="414"/>
      <c r="H261" s="476" t="s">
        <v>72</v>
      </c>
      <c r="I261" s="706"/>
      <c r="J261" s="707"/>
      <c r="K261" s="275">
        <f t="shared" si="30"/>
        <v>28</v>
      </c>
    </row>
    <row r="262" spans="2:11" ht="18" customHeight="1" x14ac:dyDescent="0.25">
      <c r="B262" s="187">
        <f t="shared" si="31"/>
        <v>88</v>
      </c>
      <c r="C262" s="333" t="s">
        <v>224</v>
      </c>
      <c r="D262" s="626" t="s">
        <v>219</v>
      </c>
      <c r="E262" s="764"/>
      <c r="F262" s="765"/>
      <c r="G262" s="765"/>
      <c r="H262" s="328" t="s">
        <v>72</v>
      </c>
      <c r="I262" s="744" t="s">
        <v>34</v>
      </c>
      <c r="J262" s="766" t="s">
        <v>134</v>
      </c>
      <c r="K262" s="460">
        <f>1</f>
        <v>1</v>
      </c>
    </row>
    <row r="263" spans="2:11" ht="18" customHeight="1" x14ac:dyDescent="0.25">
      <c r="B263" s="186">
        <f>B262+1</f>
        <v>89</v>
      </c>
      <c r="C263" s="474" t="s">
        <v>224</v>
      </c>
      <c r="D263" s="485" t="s">
        <v>477</v>
      </c>
      <c r="E263" s="749"/>
      <c r="F263" s="750"/>
      <c r="G263" s="412"/>
      <c r="H263" s="523" t="s">
        <v>72</v>
      </c>
      <c r="I263" s="701"/>
      <c r="J263" s="702"/>
      <c r="K263" s="275">
        <f>K262+1</f>
        <v>2</v>
      </c>
    </row>
    <row r="264" spans="2:11" ht="18" customHeight="1" x14ac:dyDescent="0.25">
      <c r="B264" s="186">
        <f t="shared" si="31"/>
        <v>90</v>
      </c>
      <c r="C264" s="334" t="s">
        <v>224</v>
      </c>
      <c r="D264" s="332" t="s">
        <v>220</v>
      </c>
      <c r="E264" s="170"/>
      <c r="F264" s="167"/>
      <c r="G264" s="167"/>
      <c r="H264" s="329" t="s">
        <v>72</v>
      </c>
      <c r="I264" s="701" t="s">
        <v>134</v>
      </c>
      <c r="J264" s="702" t="s">
        <v>110</v>
      </c>
      <c r="K264" s="275">
        <f>K263+1</f>
        <v>3</v>
      </c>
    </row>
    <row r="265" spans="2:11" ht="18" customHeight="1" x14ac:dyDescent="0.25">
      <c r="B265" s="186">
        <f t="shared" si="31"/>
        <v>91</v>
      </c>
      <c r="C265" s="409" t="s">
        <v>224</v>
      </c>
      <c r="D265" s="314" t="s">
        <v>478</v>
      </c>
      <c r="E265" s="345"/>
      <c r="F265" s="410"/>
      <c r="G265" s="411"/>
      <c r="H265" s="507" t="s">
        <v>72</v>
      </c>
      <c r="I265" s="701"/>
      <c r="J265" s="702"/>
      <c r="K265" s="275">
        <f>K264+1</f>
        <v>4</v>
      </c>
    </row>
    <row r="266" spans="2:11" ht="18" customHeight="1" x14ac:dyDescent="0.25">
      <c r="B266" s="186">
        <f t="shared" si="31"/>
        <v>92</v>
      </c>
      <c r="C266" s="336" t="s">
        <v>224</v>
      </c>
      <c r="D266" s="337" t="s">
        <v>221</v>
      </c>
      <c r="E266" s="170"/>
      <c r="F266" s="167"/>
      <c r="G266" s="167"/>
      <c r="H266" s="338" t="s">
        <v>72</v>
      </c>
      <c r="I266" s="699" t="s">
        <v>41</v>
      </c>
      <c r="J266" s="700" t="s">
        <v>56</v>
      </c>
      <c r="K266" s="275">
        <f t="shared" ref="K266:K269" si="32">K265+1</f>
        <v>5</v>
      </c>
    </row>
    <row r="267" spans="2:11" ht="18" customHeight="1" x14ac:dyDescent="0.25">
      <c r="B267" s="186">
        <f t="shared" si="31"/>
        <v>93</v>
      </c>
      <c r="C267" s="334" t="s">
        <v>224</v>
      </c>
      <c r="D267" s="620" t="s">
        <v>222</v>
      </c>
      <c r="E267" s="169"/>
      <c r="F267" s="168"/>
      <c r="G267" s="168"/>
      <c r="H267" s="329" t="s">
        <v>72</v>
      </c>
      <c r="I267" s="701" t="s">
        <v>61</v>
      </c>
      <c r="J267" s="702" t="s">
        <v>40</v>
      </c>
      <c r="K267" s="275">
        <f t="shared" si="32"/>
        <v>6</v>
      </c>
    </row>
    <row r="268" spans="2:11" ht="18" customHeight="1" x14ac:dyDescent="0.25">
      <c r="B268" s="558">
        <f t="shared" si="31"/>
        <v>94</v>
      </c>
      <c r="C268" s="419" t="s">
        <v>224</v>
      </c>
      <c r="D268" s="337" t="s">
        <v>662</v>
      </c>
      <c r="E268" s="170"/>
      <c r="F268" s="167"/>
      <c r="G268" s="167"/>
      <c r="H268" s="763" t="s">
        <v>72</v>
      </c>
      <c r="I268" s="701"/>
      <c r="J268" s="702"/>
      <c r="K268" s="275">
        <f t="shared" si="32"/>
        <v>7</v>
      </c>
    </row>
    <row r="269" spans="2:11" ht="18" customHeight="1" thickBot="1" x14ac:dyDescent="0.3">
      <c r="B269" s="547">
        <f t="shared" si="31"/>
        <v>95</v>
      </c>
      <c r="C269" s="335" t="s">
        <v>224</v>
      </c>
      <c r="D269" s="767" t="s">
        <v>223</v>
      </c>
      <c r="E269" s="768"/>
      <c r="F269" s="769"/>
      <c r="G269" s="769"/>
      <c r="H269" s="330" t="s">
        <v>72</v>
      </c>
      <c r="I269" s="703" t="s">
        <v>44</v>
      </c>
      <c r="J269" s="770" t="s">
        <v>61</v>
      </c>
      <c r="K269" s="461">
        <f t="shared" si="32"/>
        <v>8</v>
      </c>
    </row>
    <row r="270" spans="2:11" ht="18" customHeight="1" x14ac:dyDescent="0.25">
      <c r="B270" s="73"/>
      <c r="C270" s="327"/>
      <c r="D270" s="473"/>
      <c r="E270" s="170"/>
      <c r="F270" s="167"/>
      <c r="G270" s="167"/>
      <c r="H270" s="385"/>
      <c r="I270" s="46"/>
      <c r="J270" s="46"/>
      <c r="K270" s="46"/>
    </row>
    <row r="271" spans="2:11" ht="18" customHeight="1" thickBot="1" x14ac:dyDescent="0.3"/>
    <row r="272" spans="2:11" ht="18" customHeight="1" thickBot="1" x14ac:dyDescent="0.3">
      <c r="B272" s="49"/>
      <c r="C272" s="1" t="s">
        <v>503</v>
      </c>
      <c r="D272" s="62"/>
      <c r="E272" s="62"/>
      <c r="F272" s="50"/>
      <c r="G272" s="62"/>
      <c r="H272" s="50"/>
      <c r="I272" s="50"/>
      <c r="J272" s="238"/>
      <c r="K272" s="237"/>
    </row>
    <row r="273" spans="2:11" ht="18" customHeight="1" thickBot="1" x14ac:dyDescent="0.35">
      <c r="B273" s="2" t="s">
        <v>0</v>
      </c>
      <c r="C273" s="246" t="s">
        <v>1</v>
      </c>
      <c r="D273" s="52"/>
      <c r="E273" s="53" t="s">
        <v>2</v>
      </c>
      <c r="F273" s="53"/>
      <c r="G273" s="54"/>
      <c r="H273" s="5"/>
      <c r="I273" s="6" t="s">
        <v>5</v>
      </c>
      <c r="J273" s="51"/>
    </row>
    <row r="274" spans="2:11" ht="18" customHeight="1" thickBot="1" x14ac:dyDescent="0.35">
      <c r="B274" s="155" t="s">
        <v>3</v>
      </c>
      <c r="C274" s="247" t="s">
        <v>4</v>
      </c>
      <c r="D274" s="151"/>
      <c r="E274" s="152"/>
      <c r="F274" s="153"/>
      <c r="G274" s="154"/>
      <c r="H274" s="156" t="s">
        <v>6</v>
      </c>
      <c r="I274" s="156" t="s">
        <v>7</v>
      </c>
      <c r="J274" s="157" t="s">
        <v>8</v>
      </c>
    </row>
    <row r="275" spans="2:11" ht="18" customHeight="1" x14ac:dyDescent="0.3">
      <c r="B275" s="98">
        <f>1</f>
        <v>1</v>
      </c>
      <c r="C275" s="213" t="s">
        <v>456</v>
      </c>
      <c r="D275" s="323" t="s">
        <v>226</v>
      </c>
      <c r="E275" s="578"/>
      <c r="F275" s="578"/>
      <c r="G275" s="579"/>
      <c r="H275" s="123" t="s">
        <v>56</v>
      </c>
      <c r="I275" s="580"/>
      <c r="J275" s="581"/>
      <c r="K275" s="460">
        <f>1</f>
        <v>1</v>
      </c>
    </row>
    <row r="276" spans="2:11" ht="18" customHeight="1" x14ac:dyDescent="0.3">
      <c r="B276" s="186">
        <f t="shared" ref="B276:B304" si="33">B275+1</f>
        <v>2</v>
      </c>
      <c r="C276" s="507" t="s">
        <v>456</v>
      </c>
      <c r="D276" s="324" t="s">
        <v>457</v>
      </c>
      <c r="E276" s="252"/>
      <c r="F276" s="252"/>
      <c r="G276" s="570"/>
      <c r="H276" s="475" t="s">
        <v>56</v>
      </c>
      <c r="I276" s="571"/>
      <c r="J276" s="572"/>
      <c r="K276" s="275">
        <f>K275+1</f>
        <v>2</v>
      </c>
    </row>
    <row r="277" spans="2:11" ht="18" customHeight="1" x14ac:dyDescent="0.3">
      <c r="B277" s="186">
        <f t="shared" si="33"/>
        <v>3</v>
      </c>
      <c r="C277" s="523" t="s">
        <v>456</v>
      </c>
      <c r="D277" s="510" t="s">
        <v>578</v>
      </c>
      <c r="E277" s="615"/>
      <c r="F277" s="615"/>
      <c r="G277" s="616"/>
      <c r="H277" s="739" t="s">
        <v>56</v>
      </c>
      <c r="I277" s="434"/>
      <c r="J277" s="587"/>
      <c r="K277" s="275">
        <f t="shared" ref="K277:K301" si="34">K276+1</f>
        <v>3</v>
      </c>
    </row>
    <row r="278" spans="2:11" ht="18" customHeight="1" x14ac:dyDescent="0.3">
      <c r="B278" s="186">
        <f t="shared" si="33"/>
        <v>4</v>
      </c>
      <c r="C278" s="507" t="s">
        <v>456</v>
      </c>
      <c r="D278" s="324" t="s">
        <v>458</v>
      </c>
      <c r="E278" s="252"/>
      <c r="F278" s="252"/>
      <c r="G278" s="570"/>
      <c r="H278" s="475" t="s">
        <v>56</v>
      </c>
      <c r="I278" s="571"/>
      <c r="J278" s="572"/>
      <c r="K278" s="275">
        <f t="shared" si="34"/>
        <v>4</v>
      </c>
    </row>
    <row r="279" spans="2:11" ht="18" customHeight="1" x14ac:dyDescent="0.3">
      <c r="B279" s="186">
        <f t="shared" si="33"/>
        <v>5</v>
      </c>
      <c r="C279" s="507" t="s">
        <v>456</v>
      </c>
      <c r="D279" s="324" t="s">
        <v>581</v>
      </c>
      <c r="E279" s="573"/>
      <c r="F279" s="573"/>
      <c r="G279" s="574"/>
      <c r="H279" s="475" t="s">
        <v>56</v>
      </c>
      <c r="I279" s="575"/>
      <c r="J279" s="588"/>
      <c r="K279" s="275">
        <f t="shared" si="34"/>
        <v>5</v>
      </c>
    </row>
    <row r="280" spans="2:11" ht="18" customHeight="1" x14ac:dyDescent="0.3">
      <c r="B280" s="186">
        <f t="shared" si="33"/>
        <v>6</v>
      </c>
      <c r="C280" s="507" t="s">
        <v>456</v>
      </c>
      <c r="D280" s="324" t="s">
        <v>582</v>
      </c>
      <c r="E280" s="573"/>
      <c r="F280" s="573"/>
      <c r="G280" s="574"/>
      <c r="H280" s="475" t="s">
        <v>56</v>
      </c>
      <c r="I280" s="704"/>
      <c r="J280" s="710"/>
      <c r="K280" s="275">
        <f t="shared" si="34"/>
        <v>6</v>
      </c>
    </row>
    <row r="281" spans="2:11" ht="18" customHeight="1" x14ac:dyDescent="0.3">
      <c r="B281" s="186">
        <f t="shared" si="33"/>
        <v>7</v>
      </c>
      <c r="C281" s="507" t="s">
        <v>456</v>
      </c>
      <c r="D281" s="324" t="s">
        <v>579</v>
      </c>
      <c r="E281" s="252"/>
      <c r="F281" s="252"/>
      <c r="G281" s="570"/>
      <c r="H281" s="475" t="s">
        <v>56</v>
      </c>
      <c r="I281" s="571"/>
      <c r="J281" s="572"/>
      <c r="K281" s="275">
        <f t="shared" si="34"/>
        <v>7</v>
      </c>
    </row>
    <row r="282" spans="2:11" ht="18" customHeight="1" x14ac:dyDescent="0.3">
      <c r="B282" s="186">
        <f t="shared" si="33"/>
        <v>8</v>
      </c>
      <c r="C282" s="507" t="s">
        <v>456</v>
      </c>
      <c r="D282" s="324" t="s">
        <v>580</v>
      </c>
      <c r="E282" s="252"/>
      <c r="F282" s="252"/>
      <c r="G282" s="570"/>
      <c r="H282" s="475" t="s">
        <v>56</v>
      </c>
      <c r="I282" s="571"/>
      <c r="J282" s="572"/>
      <c r="K282" s="275">
        <f t="shared" si="34"/>
        <v>8</v>
      </c>
    </row>
    <row r="283" spans="2:11" ht="18" customHeight="1" x14ac:dyDescent="0.3">
      <c r="B283" s="186">
        <f t="shared" si="33"/>
        <v>9</v>
      </c>
      <c r="C283" s="507" t="s">
        <v>456</v>
      </c>
      <c r="D283" s="324" t="s">
        <v>459</v>
      </c>
      <c r="E283" s="252"/>
      <c r="F283" s="252"/>
      <c r="G283" s="570"/>
      <c r="H283" s="475" t="s">
        <v>56</v>
      </c>
      <c r="I283" s="571"/>
      <c r="J283" s="572"/>
      <c r="K283" s="275">
        <f t="shared" si="34"/>
        <v>9</v>
      </c>
    </row>
    <row r="284" spans="2:11" ht="18" customHeight="1" x14ac:dyDescent="0.3">
      <c r="B284" s="186">
        <f t="shared" si="33"/>
        <v>10</v>
      </c>
      <c r="C284" s="507" t="s">
        <v>456</v>
      </c>
      <c r="D284" s="324" t="s">
        <v>460</v>
      </c>
      <c r="E284" s="252"/>
      <c r="F284" s="252"/>
      <c r="G284" s="570"/>
      <c r="H284" s="475" t="s">
        <v>56</v>
      </c>
      <c r="I284" s="571"/>
      <c r="J284" s="572"/>
      <c r="K284" s="275">
        <f t="shared" si="34"/>
        <v>10</v>
      </c>
    </row>
    <row r="285" spans="2:11" ht="18" customHeight="1" x14ac:dyDescent="0.3">
      <c r="B285" s="186">
        <f t="shared" si="33"/>
        <v>11</v>
      </c>
      <c r="C285" s="507" t="s">
        <v>456</v>
      </c>
      <c r="D285" s="324" t="s">
        <v>583</v>
      </c>
      <c r="E285" s="573"/>
      <c r="F285" s="573"/>
      <c r="G285" s="574"/>
      <c r="H285" s="475" t="s">
        <v>56</v>
      </c>
      <c r="I285" s="704"/>
      <c r="J285" s="710"/>
      <c r="K285" s="275">
        <f t="shared" si="34"/>
        <v>11</v>
      </c>
    </row>
    <row r="286" spans="2:11" ht="18" customHeight="1" x14ac:dyDescent="0.3">
      <c r="B286" s="186">
        <f t="shared" si="33"/>
        <v>12</v>
      </c>
      <c r="C286" s="507" t="s">
        <v>456</v>
      </c>
      <c r="D286" s="324" t="s">
        <v>461</v>
      </c>
      <c r="E286" s="252"/>
      <c r="F286" s="252"/>
      <c r="G286" s="570"/>
      <c r="H286" s="475" t="s">
        <v>56</v>
      </c>
      <c r="I286" s="571"/>
      <c r="J286" s="572"/>
      <c r="K286" s="275">
        <f t="shared" si="34"/>
        <v>12</v>
      </c>
    </row>
    <row r="287" spans="2:11" ht="18" customHeight="1" x14ac:dyDescent="0.3">
      <c r="B287" s="186">
        <f t="shared" si="33"/>
        <v>13</v>
      </c>
      <c r="C287" s="507" t="s">
        <v>456</v>
      </c>
      <c r="D287" s="324" t="s">
        <v>584</v>
      </c>
      <c r="E287" s="573"/>
      <c r="F287" s="573"/>
      <c r="G287" s="574"/>
      <c r="H287" s="475" t="s">
        <v>56</v>
      </c>
      <c r="I287" s="704"/>
      <c r="J287" s="710"/>
      <c r="K287" s="275">
        <f t="shared" si="34"/>
        <v>13</v>
      </c>
    </row>
    <row r="288" spans="2:11" ht="18" customHeight="1" x14ac:dyDescent="0.3">
      <c r="B288" s="186">
        <f t="shared" si="33"/>
        <v>14</v>
      </c>
      <c r="C288" s="507" t="s">
        <v>456</v>
      </c>
      <c r="D288" s="324" t="s">
        <v>585</v>
      </c>
      <c r="E288" s="573"/>
      <c r="F288" s="573"/>
      <c r="G288" s="574"/>
      <c r="H288" s="475" t="s">
        <v>56</v>
      </c>
      <c r="I288" s="704"/>
      <c r="J288" s="710"/>
      <c r="K288" s="275">
        <f t="shared" si="34"/>
        <v>14</v>
      </c>
    </row>
    <row r="289" spans="2:11" ht="18" customHeight="1" x14ac:dyDescent="0.3">
      <c r="B289" s="186">
        <f t="shared" si="33"/>
        <v>15</v>
      </c>
      <c r="C289" s="507" t="s">
        <v>456</v>
      </c>
      <c r="D289" s="324" t="s">
        <v>462</v>
      </c>
      <c r="E289" s="252"/>
      <c r="F289" s="252"/>
      <c r="G289" s="570"/>
      <c r="H289" s="475" t="s">
        <v>56</v>
      </c>
      <c r="I289" s="571"/>
      <c r="J289" s="572"/>
      <c r="K289" s="275">
        <f t="shared" si="34"/>
        <v>15</v>
      </c>
    </row>
    <row r="290" spans="2:11" ht="18" customHeight="1" x14ac:dyDescent="0.3">
      <c r="B290" s="186">
        <f t="shared" si="33"/>
        <v>16</v>
      </c>
      <c r="C290" s="507" t="s">
        <v>456</v>
      </c>
      <c r="D290" s="324" t="s">
        <v>586</v>
      </c>
      <c r="E290" s="573"/>
      <c r="F290" s="573"/>
      <c r="G290" s="574"/>
      <c r="H290" s="475" t="s">
        <v>56</v>
      </c>
      <c r="I290" s="704"/>
      <c r="J290" s="710"/>
      <c r="K290" s="275">
        <f t="shared" si="34"/>
        <v>16</v>
      </c>
    </row>
    <row r="291" spans="2:11" ht="18" customHeight="1" x14ac:dyDescent="0.3">
      <c r="B291" s="186">
        <f t="shared" si="33"/>
        <v>17</v>
      </c>
      <c r="C291" s="507" t="s">
        <v>456</v>
      </c>
      <c r="D291" s="324" t="s">
        <v>587</v>
      </c>
      <c r="E291" s="573"/>
      <c r="F291" s="573"/>
      <c r="G291" s="574"/>
      <c r="H291" s="475" t="s">
        <v>56</v>
      </c>
      <c r="I291" s="704"/>
      <c r="J291" s="710"/>
      <c r="K291" s="275">
        <f t="shared" si="34"/>
        <v>17</v>
      </c>
    </row>
    <row r="292" spans="2:11" ht="18" customHeight="1" x14ac:dyDescent="0.3">
      <c r="B292" s="186">
        <f t="shared" si="33"/>
        <v>18</v>
      </c>
      <c r="C292" s="507" t="s">
        <v>456</v>
      </c>
      <c r="D292" s="324" t="s">
        <v>463</v>
      </c>
      <c r="E292" s="252"/>
      <c r="F292" s="252"/>
      <c r="G292" s="570"/>
      <c r="H292" s="475" t="s">
        <v>56</v>
      </c>
      <c r="I292" s="571"/>
      <c r="J292" s="572"/>
      <c r="K292" s="275">
        <f t="shared" si="34"/>
        <v>18</v>
      </c>
    </row>
    <row r="293" spans="2:11" ht="18" customHeight="1" x14ac:dyDescent="0.3">
      <c r="B293" s="186">
        <f t="shared" si="33"/>
        <v>19</v>
      </c>
      <c r="C293" s="507" t="s">
        <v>456</v>
      </c>
      <c r="D293" s="324" t="s">
        <v>588</v>
      </c>
      <c r="E293" s="573"/>
      <c r="F293" s="573"/>
      <c r="G293" s="574"/>
      <c r="H293" s="475" t="s">
        <v>56</v>
      </c>
      <c r="I293" s="704"/>
      <c r="J293" s="710"/>
      <c r="K293" s="275">
        <f t="shared" si="34"/>
        <v>19</v>
      </c>
    </row>
    <row r="294" spans="2:11" ht="18" customHeight="1" x14ac:dyDescent="0.3">
      <c r="B294" s="186">
        <f t="shared" si="33"/>
        <v>20</v>
      </c>
      <c r="C294" s="507" t="s">
        <v>456</v>
      </c>
      <c r="D294" s="324" t="s">
        <v>464</v>
      </c>
      <c r="E294" s="252"/>
      <c r="F294" s="252"/>
      <c r="G294" s="570"/>
      <c r="H294" s="475" t="s">
        <v>56</v>
      </c>
      <c r="I294" s="571"/>
      <c r="J294" s="572"/>
      <c r="K294" s="275">
        <f t="shared" si="34"/>
        <v>20</v>
      </c>
    </row>
    <row r="295" spans="2:11" ht="18" customHeight="1" x14ac:dyDescent="0.3">
      <c r="B295" s="186">
        <f t="shared" si="33"/>
        <v>21</v>
      </c>
      <c r="C295" s="507" t="s">
        <v>456</v>
      </c>
      <c r="D295" s="324" t="s">
        <v>465</v>
      </c>
      <c r="E295" s="252"/>
      <c r="F295" s="252"/>
      <c r="G295" s="570"/>
      <c r="H295" s="475" t="s">
        <v>56</v>
      </c>
      <c r="I295" s="571"/>
      <c r="J295" s="572"/>
      <c r="K295" s="275">
        <f t="shared" si="34"/>
        <v>21</v>
      </c>
    </row>
    <row r="296" spans="2:11" ht="18" customHeight="1" x14ac:dyDescent="0.3">
      <c r="B296" s="186">
        <f t="shared" si="33"/>
        <v>22</v>
      </c>
      <c r="C296" s="507" t="s">
        <v>456</v>
      </c>
      <c r="D296" s="324" t="s">
        <v>589</v>
      </c>
      <c r="E296" s="573"/>
      <c r="F296" s="573"/>
      <c r="G296" s="574"/>
      <c r="H296" s="475" t="s">
        <v>56</v>
      </c>
      <c r="I296" s="704"/>
      <c r="J296" s="710"/>
      <c r="K296" s="275">
        <f t="shared" si="34"/>
        <v>22</v>
      </c>
    </row>
    <row r="297" spans="2:11" ht="18" customHeight="1" x14ac:dyDescent="0.3">
      <c r="B297" s="186">
        <f t="shared" si="33"/>
        <v>23</v>
      </c>
      <c r="C297" s="507" t="s">
        <v>456</v>
      </c>
      <c r="D297" s="324" t="s">
        <v>466</v>
      </c>
      <c r="E297" s="252"/>
      <c r="F297" s="252"/>
      <c r="G297" s="570"/>
      <c r="H297" s="475" t="s">
        <v>56</v>
      </c>
      <c r="I297" s="571"/>
      <c r="J297" s="572"/>
      <c r="K297" s="275">
        <f t="shared" si="34"/>
        <v>23</v>
      </c>
    </row>
    <row r="298" spans="2:11" ht="18" customHeight="1" x14ac:dyDescent="0.3">
      <c r="B298" s="186">
        <f t="shared" si="33"/>
        <v>24</v>
      </c>
      <c r="C298" s="507" t="s">
        <v>456</v>
      </c>
      <c r="D298" s="324" t="s">
        <v>467</v>
      </c>
      <c r="E298" s="252"/>
      <c r="F298" s="252"/>
      <c r="G298" s="570"/>
      <c r="H298" s="475" t="s">
        <v>56</v>
      </c>
      <c r="I298" s="571"/>
      <c r="J298" s="572"/>
      <c r="K298" s="275">
        <f t="shared" si="34"/>
        <v>24</v>
      </c>
    </row>
    <row r="299" spans="2:11" ht="18" customHeight="1" x14ac:dyDescent="0.3">
      <c r="B299" s="186">
        <f t="shared" si="33"/>
        <v>25</v>
      </c>
      <c r="C299" s="507" t="s">
        <v>456</v>
      </c>
      <c r="D299" s="324" t="s">
        <v>468</v>
      </c>
      <c r="E299" s="252"/>
      <c r="F299" s="252"/>
      <c r="G299" s="570"/>
      <c r="H299" s="475" t="s">
        <v>56</v>
      </c>
      <c r="I299" s="571"/>
      <c r="J299" s="572"/>
      <c r="K299" s="275">
        <f t="shared" si="34"/>
        <v>25</v>
      </c>
    </row>
    <row r="300" spans="2:11" ht="18" customHeight="1" x14ac:dyDescent="0.3">
      <c r="B300" s="68">
        <f t="shared" si="33"/>
        <v>26</v>
      </c>
      <c r="C300" s="507" t="s">
        <v>456</v>
      </c>
      <c r="D300" s="324" t="s">
        <v>469</v>
      </c>
      <c r="E300" s="252"/>
      <c r="F300" s="252"/>
      <c r="G300" s="570"/>
      <c r="H300" s="475" t="s">
        <v>56</v>
      </c>
      <c r="I300" s="571"/>
      <c r="J300" s="572"/>
      <c r="K300" s="275">
        <f t="shared" si="34"/>
        <v>26</v>
      </c>
    </row>
    <row r="301" spans="2:11" ht="18" customHeight="1" thickBot="1" x14ac:dyDescent="0.35">
      <c r="B301" s="547">
        <f t="shared" si="33"/>
        <v>27</v>
      </c>
      <c r="C301" s="216" t="s">
        <v>456</v>
      </c>
      <c r="D301" s="344" t="s">
        <v>590</v>
      </c>
      <c r="E301" s="582"/>
      <c r="F301" s="582"/>
      <c r="G301" s="583"/>
      <c r="H301" s="617" t="s">
        <v>56</v>
      </c>
      <c r="I301" s="706"/>
      <c r="J301" s="636"/>
      <c r="K301" s="275">
        <f t="shared" si="34"/>
        <v>27</v>
      </c>
    </row>
    <row r="302" spans="2:11" ht="18" customHeight="1" x14ac:dyDescent="0.3">
      <c r="B302" s="83">
        <f t="shared" si="33"/>
        <v>28</v>
      </c>
      <c r="C302" s="523" t="s">
        <v>225</v>
      </c>
      <c r="D302" s="618" t="s">
        <v>655</v>
      </c>
      <c r="E302" s="615"/>
      <c r="F302" s="615"/>
      <c r="G302" s="616"/>
      <c r="H302" s="585" t="s">
        <v>56</v>
      </c>
      <c r="I302" s="506"/>
      <c r="J302" s="569"/>
      <c r="K302" s="594">
        <f>1</f>
        <v>1</v>
      </c>
    </row>
    <row r="303" spans="2:11" ht="18" customHeight="1" x14ac:dyDescent="0.3">
      <c r="B303" s="285">
        <f t="shared" si="33"/>
        <v>29</v>
      </c>
      <c r="C303" s="507" t="s">
        <v>225</v>
      </c>
      <c r="D303" s="608" t="s">
        <v>656</v>
      </c>
      <c r="E303" s="573"/>
      <c r="F303" s="573"/>
      <c r="G303" s="574"/>
      <c r="H303" s="585" t="s">
        <v>56</v>
      </c>
      <c r="I303" s="576"/>
      <c r="J303" s="577"/>
      <c r="K303" s="275">
        <f>K302+1</f>
        <v>2</v>
      </c>
    </row>
    <row r="304" spans="2:11" ht="18" customHeight="1" x14ac:dyDescent="0.25">
      <c r="B304" s="285">
        <f t="shared" si="33"/>
        <v>30</v>
      </c>
      <c r="C304" s="127" t="s">
        <v>225</v>
      </c>
      <c r="D304" s="325" t="s">
        <v>228</v>
      </c>
      <c r="E304" s="239"/>
      <c r="F304" s="240"/>
      <c r="G304" s="241"/>
      <c r="H304" s="585" t="s">
        <v>56</v>
      </c>
      <c r="I304" s="699" t="s">
        <v>136</v>
      </c>
      <c r="J304" s="708" t="s">
        <v>72</v>
      </c>
      <c r="K304" s="275">
        <f t="shared" ref="K304:K320" si="35">K303+1</f>
        <v>3</v>
      </c>
    </row>
    <row r="305" spans="2:11" ht="18" customHeight="1" x14ac:dyDescent="0.3">
      <c r="B305" s="277">
        <f t="shared" ref="B305:B391" si="36">B304+1</f>
        <v>31</v>
      </c>
      <c r="C305" s="507" t="s">
        <v>225</v>
      </c>
      <c r="D305" s="608" t="s">
        <v>654</v>
      </c>
      <c r="E305" s="573"/>
      <c r="F305" s="573"/>
      <c r="G305" s="574"/>
      <c r="H305" s="585" t="s">
        <v>56</v>
      </c>
      <c r="I305" s="709"/>
      <c r="J305" s="692"/>
      <c r="K305" s="275">
        <f t="shared" si="35"/>
        <v>4</v>
      </c>
    </row>
    <row r="306" spans="2:11" ht="18" customHeight="1" x14ac:dyDescent="0.25">
      <c r="B306" s="277">
        <f t="shared" si="36"/>
        <v>32</v>
      </c>
      <c r="C306" s="108" t="s">
        <v>225</v>
      </c>
      <c r="D306" s="324" t="s">
        <v>229</v>
      </c>
      <c r="E306" s="149"/>
      <c r="F306" s="150"/>
      <c r="G306" s="250"/>
      <c r="H306" s="585" t="s">
        <v>56</v>
      </c>
      <c r="I306" s="701" t="s">
        <v>136</v>
      </c>
      <c r="J306" s="642" t="s">
        <v>72</v>
      </c>
      <c r="K306" s="275">
        <f t="shared" si="35"/>
        <v>5</v>
      </c>
    </row>
    <row r="307" spans="2:11" ht="18" customHeight="1" x14ac:dyDescent="0.25">
      <c r="B307" s="277">
        <f t="shared" si="36"/>
        <v>33</v>
      </c>
      <c r="C307" s="108" t="s">
        <v>225</v>
      </c>
      <c r="D307" s="325" t="s">
        <v>230</v>
      </c>
      <c r="E307" s="160"/>
      <c r="F307" s="161"/>
      <c r="G307" s="261"/>
      <c r="H307" s="585" t="s">
        <v>56</v>
      </c>
      <c r="I307" s="701" t="s">
        <v>136</v>
      </c>
      <c r="J307" s="642" t="s">
        <v>72</v>
      </c>
      <c r="K307" s="275">
        <f t="shared" si="35"/>
        <v>6</v>
      </c>
    </row>
    <row r="308" spans="2:11" ht="18" customHeight="1" x14ac:dyDescent="0.3">
      <c r="B308" s="277">
        <f t="shared" si="36"/>
        <v>34</v>
      </c>
      <c r="C308" s="507" t="s">
        <v>225</v>
      </c>
      <c r="D308" s="608" t="s">
        <v>653</v>
      </c>
      <c r="E308" s="573"/>
      <c r="F308" s="573"/>
      <c r="G308" s="574"/>
      <c r="H308" s="585" t="s">
        <v>56</v>
      </c>
      <c r="I308" s="701"/>
      <c r="J308" s="642"/>
      <c r="K308" s="275">
        <f t="shared" si="35"/>
        <v>7</v>
      </c>
    </row>
    <row r="309" spans="2:11" ht="18" customHeight="1" x14ac:dyDescent="0.25">
      <c r="B309" s="277">
        <f t="shared" si="36"/>
        <v>35</v>
      </c>
      <c r="C309" s="108" t="s">
        <v>225</v>
      </c>
      <c r="D309" s="325" t="s">
        <v>232</v>
      </c>
      <c r="E309" s="160"/>
      <c r="F309" s="161"/>
      <c r="G309" s="261"/>
      <c r="H309" s="585" t="s">
        <v>56</v>
      </c>
      <c r="I309" s="701" t="s">
        <v>136</v>
      </c>
      <c r="J309" s="642" t="s">
        <v>72</v>
      </c>
      <c r="K309" s="275">
        <f t="shared" si="35"/>
        <v>8</v>
      </c>
    </row>
    <row r="310" spans="2:11" ht="18" customHeight="1" x14ac:dyDescent="0.3">
      <c r="B310" s="277">
        <f t="shared" si="36"/>
        <v>36</v>
      </c>
      <c r="C310" s="507" t="s">
        <v>225</v>
      </c>
      <c r="D310" s="608" t="s">
        <v>652</v>
      </c>
      <c r="E310" s="573"/>
      <c r="F310" s="573"/>
      <c r="G310" s="574"/>
      <c r="H310" s="585" t="s">
        <v>56</v>
      </c>
      <c r="I310" s="701"/>
      <c r="J310" s="642"/>
      <c r="K310" s="275">
        <f t="shared" si="35"/>
        <v>9</v>
      </c>
    </row>
    <row r="311" spans="2:11" ht="18" customHeight="1" x14ac:dyDescent="0.25">
      <c r="B311" s="277">
        <f t="shared" si="36"/>
        <v>37</v>
      </c>
      <c r="C311" s="108" t="s">
        <v>225</v>
      </c>
      <c r="D311" s="324" t="s">
        <v>233</v>
      </c>
      <c r="E311" s="160"/>
      <c r="F311" s="161"/>
      <c r="G311" s="261"/>
      <c r="H311" s="585" t="s">
        <v>56</v>
      </c>
      <c r="I311" s="701" t="s">
        <v>136</v>
      </c>
      <c r="J311" s="642" t="s">
        <v>72</v>
      </c>
      <c r="K311" s="275">
        <f t="shared" si="35"/>
        <v>10</v>
      </c>
    </row>
    <row r="312" spans="2:11" ht="18" customHeight="1" x14ac:dyDescent="0.25">
      <c r="B312" s="277">
        <f t="shared" si="36"/>
        <v>38</v>
      </c>
      <c r="C312" s="108" t="s">
        <v>225</v>
      </c>
      <c r="D312" s="325" t="s">
        <v>234</v>
      </c>
      <c r="E312" s="160"/>
      <c r="F312" s="161"/>
      <c r="G312" s="255"/>
      <c r="H312" s="585" t="s">
        <v>56</v>
      </c>
      <c r="I312" s="701" t="s">
        <v>136</v>
      </c>
      <c r="J312" s="642" t="s">
        <v>72</v>
      </c>
      <c r="K312" s="275">
        <f t="shared" si="35"/>
        <v>11</v>
      </c>
    </row>
    <row r="313" spans="2:11" ht="18" customHeight="1" x14ac:dyDescent="0.3">
      <c r="B313" s="277">
        <f t="shared" si="36"/>
        <v>39</v>
      </c>
      <c r="C313" s="507" t="s">
        <v>225</v>
      </c>
      <c r="D313" s="608" t="s">
        <v>651</v>
      </c>
      <c r="E313" s="573"/>
      <c r="F313" s="573"/>
      <c r="G313" s="574"/>
      <c r="H313" s="585" t="s">
        <v>56</v>
      </c>
      <c r="I313" s="701"/>
      <c r="J313" s="642"/>
      <c r="K313" s="275">
        <f t="shared" si="35"/>
        <v>12</v>
      </c>
    </row>
    <row r="314" spans="2:11" ht="18" customHeight="1" x14ac:dyDescent="0.3">
      <c r="B314" s="277">
        <f t="shared" si="36"/>
        <v>40</v>
      </c>
      <c r="C314" s="507" t="s">
        <v>225</v>
      </c>
      <c r="D314" s="608" t="s">
        <v>650</v>
      </c>
      <c r="E314" s="573"/>
      <c r="F314" s="573"/>
      <c r="G314" s="574"/>
      <c r="H314" s="585" t="s">
        <v>56</v>
      </c>
      <c r="I314" s="701"/>
      <c r="J314" s="642"/>
      <c r="K314" s="275">
        <f t="shared" si="35"/>
        <v>13</v>
      </c>
    </row>
    <row r="315" spans="2:11" ht="18" customHeight="1" x14ac:dyDescent="0.25">
      <c r="B315" s="277">
        <f t="shared" si="36"/>
        <v>41</v>
      </c>
      <c r="C315" s="108" t="s">
        <v>225</v>
      </c>
      <c r="D315" s="325" t="s">
        <v>236</v>
      </c>
      <c r="E315" s="160"/>
      <c r="F315" s="161"/>
      <c r="G315" s="261"/>
      <c r="H315" s="585" t="s">
        <v>56</v>
      </c>
      <c r="I315" s="701" t="s">
        <v>136</v>
      </c>
      <c r="J315" s="642" t="s">
        <v>72</v>
      </c>
      <c r="K315" s="275">
        <f t="shared" si="35"/>
        <v>14</v>
      </c>
    </row>
    <row r="316" spans="2:11" ht="18" customHeight="1" x14ac:dyDescent="0.25">
      <c r="B316" s="277">
        <f t="shared" si="36"/>
        <v>42</v>
      </c>
      <c r="C316" s="108" t="s">
        <v>225</v>
      </c>
      <c r="D316" s="324" t="s">
        <v>237</v>
      </c>
      <c r="E316" s="160"/>
      <c r="F316" s="161"/>
      <c r="G316" s="261"/>
      <c r="H316" s="586" t="s">
        <v>56</v>
      </c>
      <c r="I316" s="701" t="s">
        <v>136</v>
      </c>
      <c r="J316" s="642" t="s">
        <v>72</v>
      </c>
      <c r="K316" s="275">
        <f t="shared" si="35"/>
        <v>15</v>
      </c>
    </row>
    <row r="317" spans="2:11" ht="18" customHeight="1" x14ac:dyDescent="0.3">
      <c r="B317" s="558">
        <f t="shared" si="36"/>
        <v>43</v>
      </c>
      <c r="C317" s="507" t="s">
        <v>225</v>
      </c>
      <c r="D317" s="608" t="s">
        <v>648</v>
      </c>
      <c r="E317" s="573"/>
      <c r="F317" s="573"/>
      <c r="G317" s="574"/>
      <c r="H317" s="585" t="s">
        <v>56</v>
      </c>
      <c r="I317" s="434"/>
      <c r="J317" s="587"/>
      <c r="K317" s="275">
        <f t="shared" si="35"/>
        <v>16</v>
      </c>
    </row>
    <row r="318" spans="2:11" ht="18" customHeight="1" thickBot="1" x14ac:dyDescent="0.35">
      <c r="B318" s="368">
        <f t="shared" si="36"/>
        <v>44</v>
      </c>
      <c r="C318" s="216" t="s">
        <v>225</v>
      </c>
      <c r="D318" s="740" t="s">
        <v>649</v>
      </c>
      <c r="E318" s="582"/>
      <c r="F318" s="582"/>
      <c r="G318" s="583"/>
      <c r="H318" s="741" t="s">
        <v>56</v>
      </c>
      <c r="I318" s="742"/>
      <c r="J318" s="743"/>
      <c r="K318" s="461">
        <f t="shared" si="35"/>
        <v>17</v>
      </c>
    </row>
    <row r="319" spans="2:11" ht="18" customHeight="1" x14ac:dyDescent="0.25">
      <c r="B319" s="83">
        <f t="shared" si="36"/>
        <v>45</v>
      </c>
      <c r="C319" s="122" t="s">
        <v>453</v>
      </c>
      <c r="D319" s="331" t="s">
        <v>227</v>
      </c>
      <c r="E319" s="145"/>
      <c r="F319" s="146"/>
      <c r="G319" s="248"/>
      <c r="H319" s="123" t="s">
        <v>56</v>
      </c>
      <c r="I319" s="744" t="s">
        <v>136</v>
      </c>
      <c r="J319" s="635" t="s">
        <v>72</v>
      </c>
      <c r="K319" s="536">
        <f>1</f>
        <v>1</v>
      </c>
    </row>
    <row r="320" spans="2:11" ht="18" customHeight="1" x14ac:dyDescent="0.25">
      <c r="B320" s="558">
        <f t="shared" si="36"/>
        <v>46</v>
      </c>
      <c r="C320" s="507" t="s">
        <v>453</v>
      </c>
      <c r="D320" s="584" t="s">
        <v>454</v>
      </c>
      <c r="E320" s="160"/>
      <c r="F320" s="161"/>
      <c r="G320" s="261"/>
      <c r="H320" s="124" t="s">
        <v>56</v>
      </c>
      <c r="I320" s="704"/>
      <c r="J320" s="710"/>
      <c r="K320" s="275">
        <f t="shared" si="35"/>
        <v>2</v>
      </c>
    </row>
    <row r="321" spans="2:11" ht="18" customHeight="1" x14ac:dyDescent="0.25">
      <c r="B321" s="558">
        <f t="shared" si="36"/>
        <v>47</v>
      </c>
      <c r="C321" s="108" t="s">
        <v>453</v>
      </c>
      <c r="D321" s="324" t="s">
        <v>231</v>
      </c>
      <c r="E321" s="160"/>
      <c r="F321" s="161"/>
      <c r="G321" s="261"/>
      <c r="H321" s="585" t="s">
        <v>56</v>
      </c>
      <c r="I321" s="701" t="s">
        <v>136</v>
      </c>
      <c r="J321" s="642" t="s">
        <v>72</v>
      </c>
      <c r="K321" s="275">
        <f t="shared" ref="K321:K324" si="37">K320+1</f>
        <v>3</v>
      </c>
    </row>
    <row r="322" spans="2:11" ht="18" customHeight="1" x14ac:dyDescent="0.25">
      <c r="B322" s="558">
        <f t="shared" si="36"/>
        <v>48</v>
      </c>
      <c r="C322" s="523" t="s">
        <v>453</v>
      </c>
      <c r="D322" s="522" t="s">
        <v>455</v>
      </c>
      <c r="E322" s="147"/>
      <c r="F322" s="148"/>
      <c r="G322" s="249"/>
      <c r="H322" s="165" t="s">
        <v>56</v>
      </c>
      <c r="I322" s="704"/>
      <c r="J322" s="710"/>
      <c r="K322" s="275">
        <f t="shared" si="37"/>
        <v>4</v>
      </c>
    </row>
    <row r="323" spans="2:11" ht="18" customHeight="1" x14ac:dyDescent="0.3">
      <c r="B323" s="558">
        <f t="shared" si="36"/>
        <v>49</v>
      </c>
      <c r="C323" s="523" t="s">
        <v>453</v>
      </c>
      <c r="D323" s="608" t="s">
        <v>647</v>
      </c>
      <c r="E323" s="615"/>
      <c r="F323" s="615"/>
      <c r="G323" s="616"/>
      <c r="H323" s="165" t="s">
        <v>56</v>
      </c>
      <c r="I323" s="699"/>
      <c r="J323" s="708"/>
      <c r="K323" s="275">
        <f t="shared" si="37"/>
        <v>5</v>
      </c>
    </row>
    <row r="324" spans="2:11" ht="18" customHeight="1" thickBot="1" x14ac:dyDescent="0.3">
      <c r="B324" s="559">
        <f t="shared" si="36"/>
        <v>50</v>
      </c>
      <c r="C324" s="110" t="s">
        <v>453</v>
      </c>
      <c r="D324" s="344" t="s">
        <v>235</v>
      </c>
      <c r="E324" s="745"/>
      <c r="F324" s="746"/>
      <c r="G324" s="747"/>
      <c r="H324" s="741" t="s">
        <v>56</v>
      </c>
      <c r="I324" s="703" t="s">
        <v>136</v>
      </c>
      <c r="J324" s="748" t="s">
        <v>72</v>
      </c>
      <c r="K324" s="461">
        <f t="shared" si="37"/>
        <v>6</v>
      </c>
    </row>
    <row r="325" spans="2:11" ht="18" customHeight="1" x14ac:dyDescent="0.25">
      <c r="B325" s="558">
        <f t="shared" si="36"/>
        <v>51</v>
      </c>
      <c r="C325" s="127" t="s">
        <v>657</v>
      </c>
      <c r="D325" s="111" t="s">
        <v>238</v>
      </c>
      <c r="E325" s="111"/>
      <c r="F325" s="112"/>
      <c r="G325" s="34"/>
      <c r="H325" s="165" t="s">
        <v>172</v>
      </c>
      <c r="I325" s="649" t="s">
        <v>65</v>
      </c>
      <c r="J325" s="649" t="s">
        <v>278</v>
      </c>
      <c r="K325" s="594">
        <f>1</f>
        <v>1</v>
      </c>
    </row>
    <row r="326" spans="2:11" ht="18" customHeight="1" x14ac:dyDescent="0.3">
      <c r="B326" s="285">
        <f t="shared" si="36"/>
        <v>52</v>
      </c>
      <c r="C326" s="507" t="s">
        <v>657</v>
      </c>
      <c r="D326" s="324" t="s">
        <v>594</v>
      </c>
      <c r="E326" s="573"/>
      <c r="F326" s="573"/>
      <c r="G326" s="574"/>
      <c r="H326" s="124" t="s">
        <v>172</v>
      </c>
      <c r="I326" s="649"/>
      <c r="J326" s="649"/>
      <c r="K326" s="275">
        <f t="shared" ref="K326:K331" si="38">K325+1</f>
        <v>2</v>
      </c>
    </row>
    <row r="327" spans="2:11" ht="18" customHeight="1" x14ac:dyDescent="0.25">
      <c r="B327" s="285">
        <f t="shared" si="36"/>
        <v>53</v>
      </c>
      <c r="C327" s="108" t="s">
        <v>657</v>
      </c>
      <c r="D327" s="18" t="s">
        <v>239</v>
      </c>
      <c r="E327" s="18"/>
      <c r="F327" s="19"/>
      <c r="G327" s="20"/>
      <c r="H327" s="124" t="s">
        <v>172</v>
      </c>
      <c r="I327" s="676" t="s">
        <v>278</v>
      </c>
      <c r="J327" s="676" t="s">
        <v>65</v>
      </c>
      <c r="K327" s="275">
        <f t="shared" si="38"/>
        <v>3</v>
      </c>
    </row>
    <row r="328" spans="2:11" ht="18" customHeight="1" x14ac:dyDescent="0.25">
      <c r="B328" s="285">
        <f t="shared" si="36"/>
        <v>54</v>
      </c>
      <c r="C328" s="108" t="s">
        <v>657</v>
      </c>
      <c r="D328" s="111" t="s">
        <v>240</v>
      </c>
      <c r="E328" s="111"/>
      <c r="F328" s="112"/>
      <c r="G328" s="34"/>
      <c r="H328" s="165" t="s">
        <v>172</v>
      </c>
      <c r="I328" s="676" t="s">
        <v>66</v>
      </c>
      <c r="J328" s="676" t="s">
        <v>17</v>
      </c>
      <c r="K328" s="275">
        <f t="shared" si="38"/>
        <v>4</v>
      </c>
    </row>
    <row r="329" spans="2:11" ht="18" customHeight="1" x14ac:dyDescent="0.3">
      <c r="B329" s="285">
        <f t="shared" si="36"/>
        <v>55</v>
      </c>
      <c r="C329" s="507" t="s">
        <v>657</v>
      </c>
      <c r="D329" s="324" t="s">
        <v>659</v>
      </c>
      <c r="E329" s="573"/>
      <c r="F329" s="573"/>
      <c r="G329" s="574"/>
      <c r="H329" s="124" t="s">
        <v>172</v>
      </c>
      <c r="I329" s="676"/>
      <c r="J329" s="649"/>
      <c r="K329" s="275">
        <f t="shared" si="38"/>
        <v>5</v>
      </c>
    </row>
    <row r="330" spans="2:11" ht="18" customHeight="1" x14ac:dyDescent="0.3">
      <c r="B330" s="285">
        <f t="shared" si="36"/>
        <v>56</v>
      </c>
      <c r="C330" s="507" t="s">
        <v>657</v>
      </c>
      <c r="D330" s="324" t="s">
        <v>598</v>
      </c>
      <c r="E330" s="573"/>
      <c r="F330" s="573"/>
      <c r="G330" s="574"/>
      <c r="H330" s="124" t="s">
        <v>172</v>
      </c>
      <c r="I330" s="121"/>
      <c r="J330" s="120"/>
      <c r="K330" s="275">
        <f t="shared" si="38"/>
        <v>6</v>
      </c>
    </row>
    <row r="331" spans="2:11" ht="18" customHeight="1" x14ac:dyDescent="0.25">
      <c r="B331" s="285">
        <f t="shared" si="36"/>
        <v>57</v>
      </c>
      <c r="C331" s="109" t="s">
        <v>657</v>
      </c>
      <c r="D331" s="111" t="s">
        <v>249</v>
      </c>
      <c r="E331" s="18"/>
      <c r="F331" s="19"/>
      <c r="G331" s="20"/>
      <c r="H331" s="165" t="s">
        <v>172</v>
      </c>
      <c r="I331" s="676" t="s">
        <v>17</v>
      </c>
      <c r="J331" s="649" t="s">
        <v>65</v>
      </c>
      <c r="K331" s="275">
        <f t="shared" si="38"/>
        <v>7</v>
      </c>
    </row>
    <row r="332" spans="2:11" ht="18" customHeight="1" x14ac:dyDescent="0.25">
      <c r="B332" s="186">
        <f t="shared" si="36"/>
        <v>58</v>
      </c>
      <c r="C332" s="108" t="s">
        <v>657</v>
      </c>
      <c r="D332" s="18" t="s">
        <v>254</v>
      </c>
      <c r="E332" s="25"/>
      <c r="F332" s="26"/>
      <c r="G332" s="27"/>
      <c r="H332" s="165" t="s">
        <v>172</v>
      </c>
      <c r="I332" s="649" t="s">
        <v>65</v>
      </c>
      <c r="J332" s="676" t="s">
        <v>278</v>
      </c>
      <c r="K332" s="275">
        <f t="shared" ref="K332:K384" si="39">K331+1</f>
        <v>8</v>
      </c>
    </row>
    <row r="333" spans="2:11" ht="18" customHeight="1" x14ac:dyDescent="0.25">
      <c r="B333" s="186">
        <f t="shared" si="36"/>
        <v>59</v>
      </c>
      <c r="C333" s="108" t="s">
        <v>657</v>
      </c>
      <c r="D333" s="512" t="s">
        <v>576</v>
      </c>
      <c r="E333" s="138"/>
      <c r="F333" s="139"/>
      <c r="G333" s="268"/>
      <c r="H333" s="165" t="s">
        <v>172</v>
      </c>
      <c r="I333" s="649"/>
      <c r="J333" s="649"/>
      <c r="K333" s="275">
        <f t="shared" si="39"/>
        <v>9</v>
      </c>
    </row>
    <row r="334" spans="2:11" ht="18" customHeight="1" x14ac:dyDescent="0.25">
      <c r="B334" s="186">
        <f t="shared" si="36"/>
        <v>60</v>
      </c>
      <c r="C334" s="108" t="s">
        <v>657</v>
      </c>
      <c r="D334" s="18" t="s">
        <v>248</v>
      </c>
      <c r="E334" s="18"/>
      <c r="F334" s="19"/>
      <c r="G334" s="20"/>
      <c r="H334" s="165" t="s">
        <v>172</v>
      </c>
      <c r="I334" s="676" t="s">
        <v>66</v>
      </c>
      <c r="J334" s="676" t="s">
        <v>17</v>
      </c>
      <c r="K334" s="275">
        <f t="shared" si="39"/>
        <v>10</v>
      </c>
    </row>
    <row r="335" spans="2:11" ht="18" customHeight="1" x14ac:dyDescent="0.25">
      <c r="B335" s="186">
        <f t="shared" si="36"/>
        <v>61</v>
      </c>
      <c r="C335" s="108" t="s">
        <v>657</v>
      </c>
      <c r="D335" s="18" t="s">
        <v>241</v>
      </c>
      <c r="E335" s="18"/>
      <c r="F335" s="19"/>
      <c r="G335" s="20"/>
      <c r="H335" s="165" t="s">
        <v>172</v>
      </c>
      <c r="I335" s="676" t="s">
        <v>17</v>
      </c>
      <c r="J335" s="649" t="s">
        <v>65</v>
      </c>
      <c r="K335" s="275">
        <f t="shared" si="39"/>
        <v>11</v>
      </c>
    </row>
    <row r="336" spans="2:11" ht="18" customHeight="1" x14ac:dyDescent="0.3">
      <c r="B336" s="186">
        <f t="shared" si="36"/>
        <v>62</v>
      </c>
      <c r="C336" s="507" t="s">
        <v>657</v>
      </c>
      <c r="D336" s="324" t="s">
        <v>599</v>
      </c>
      <c r="E336" s="573"/>
      <c r="F336" s="573"/>
      <c r="G336" s="574"/>
      <c r="H336" s="124" t="s">
        <v>172</v>
      </c>
      <c r="I336" s="649"/>
      <c r="J336" s="676"/>
      <c r="K336" s="275">
        <f t="shared" si="39"/>
        <v>12</v>
      </c>
    </row>
    <row r="337" spans="2:11" ht="18" customHeight="1" x14ac:dyDescent="0.25">
      <c r="B337" s="186">
        <f t="shared" si="36"/>
        <v>63</v>
      </c>
      <c r="C337" s="108" t="s">
        <v>657</v>
      </c>
      <c r="D337" s="18" t="s">
        <v>261</v>
      </c>
      <c r="E337" s="25"/>
      <c r="F337" s="28"/>
      <c r="G337" s="20"/>
      <c r="H337" s="165" t="s">
        <v>172</v>
      </c>
      <c r="I337" s="676" t="s">
        <v>17</v>
      </c>
      <c r="J337" s="649" t="s">
        <v>65</v>
      </c>
      <c r="K337" s="275">
        <f t="shared" si="39"/>
        <v>13</v>
      </c>
    </row>
    <row r="338" spans="2:11" ht="18" customHeight="1" x14ac:dyDescent="0.25">
      <c r="B338" s="186">
        <f t="shared" si="36"/>
        <v>64</v>
      </c>
      <c r="C338" s="109" t="s">
        <v>657</v>
      </c>
      <c r="D338" s="18" t="s">
        <v>251</v>
      </c>
      <c r="E338" s="18"/>
      <c r="F338" s="19"/>
      <c r="G338" s="20"/>
      <c r="H338" s="165" t="s">
        <v>172</v>
      </c>
      <c r="I338" s="676" t="s">
        <v>278</v>
      </c>
      <c r="J338" s="649" t="s">
        <v>65</v>
      </c>
      <c r="K338" s="275">
        <f t="shared" si="39"/>
        <v>14</v>
      </c>
    </row>
    <row r="339" spans="2:11" ht="18" customHeight="1" x14ac:dyDescent="0.3">
      <c r="B339" s="186">
        <f t="shared" si="36"/>
        <v>65</v>
      </c>
      <c r="C339" s="507" t="s">
        <v>657</v>
      </c>
      <c r="D339" s="324" t="s">
        <v>600</v>
      </c>
      <c r="E339" s="573"/>
      <c r="F339" s="573"/>
      <c r="G339" s="574"/>
      <c r="H339" s="124" t="s">
        <v>172</v>
      </c>
      <c r="I339" s="665"/>
      <c r="J339" s="711"/>
      <c r="K339" s="275">
        <f t="shared" si="39"/>
        <v>15</v>
      </c>
    </row>
    <row r="340" spans="2:11" ht="18" customHeight="1" x14ac:dyDescent="0.25">
      <c r="B340" s="186">
        <f t="shared" si="36"/>
        <v>66</v>
      </c>
      <c r="C340" s="127" t="s">
        <v>657</v>
      </c>
      <c r="D340" s="95" t="s">
        <v>256</v>
      </c>
      <c r="E340" s="30"/>
      <c r="F340" s="33"/>
      <c r="G340" s="20"/>
      <c r="H340" s="165" t="s">
        <v>172</v>
      </c>
      <c r="I340" s="676" t="s">
        <v>66</v>
      </c>
      <c r="J340" s="676" t="s">
        <v>17</v>
      </c>
      <c r="K340" s="275">
        <f t="shared" si="39"/>
        <v>16</v>
      </c>
    </row>
    <row r="341" spans="2:11" ht="18" customHeight="1" x14ac:dyDescent="0.25">
      <c r="B341" s="186">
        <f t="shared" si="36"/>
        <v>67</v>
      </c>
      <c r="C341" s="108" t="s">
        <v>657</v>
      </c>
      <c r="D341" s="346" t="s">
        <v>271</v>
      </c>
      <c r="E341" s="348"/>
      <c r="F341" s="356"/>
      <c r="G341" s="350"/>
      <c r="H341" s="165" t="s">
        <v>172</v>
      </c>
      <c r="I341" s="676" t="s">
        <v>66</v>
      </c>
      <c r="J341" s="676" t="s">
        <v>17</v>
      </c>
      <c r="K341" s="275">
        <f t="shared" si="39"/>
        <v>17</v>
      </c>
    </row>
    <row r="342" spans="2:11" ht="18" customHeight="1" x14ac:dyDescent="0.3">
      <c r="B342" s="186">
        <f>B341+1</f>
        <v>68</v>
      </c>
      <c r="C342" s="507" t="s">
        <v>657</v>
      </c>
      <c r="D342" s="324" t="s">
        <v>601</v>
      </c>
      <c r="E342" s="573"/>
      <c r="F342" s="573"/>
      <c r="G342" s="574"/>
      <c r="H342" s="124" t="s">
        <v>172</v>
      </c>
      <c r="I342" s="649"/>
      <c r="J342" s="649"/>
      <c r="K342" s="275">
        <f>K341+1</f>
        <v>18</v>
      </c>
    </row>
    <row r="343" spans="2:11" ht="18" customHeight="1" x14ac:dyDescent="0.3">
      <c r="B343" s="186">
        <f>B342+1</f>
        <v>69</v>
      </c>
      <c r="C343" s="507" t="s">
        <v>657</v>
      </c>
      <c r="D343" s="324" t="s">
        <v>602</v>
      </c>
      <c r="E343" s="573"/>
      <c r="F343" s="573"/>
      <c r="G343" s="574"/>
      <c r="H343" s="124" t="s">
        <v>172</v>
      </c>
      <c r="I343" s="120"/>
      <c r="J343" s="120"/>
      <c r="K343" s="275">
        <f>K342+1</f>
        <v>19</v>
      </c>
    </row>
    <row r="344" spans="2:11" ht="18" customHeight="1" x14ac:dyDescent="0.3">
      <c r="B344" s="186">
        <f t="shared" si="36"/>
        <v>70</v>
      </c>
      <c r="C344" s="507" t="s">
        <v>657</v>
      </c>
      <c r="D344" s="324" t="s">
        <v>603</v>
      </c>
      <c r="E344" s="603"/>
      <c r="F344" s="573"/>
      <c r="G344" s="574"/>
      <c r="H344" s="124" t="s">
        <v>172</v>
      </c>
      <c r="I344" s="649"/>
      <c r="J344" s="649"/>
      <c r="K344" s="275">
        <f t="shared" si="39"/>
        <v>20</v>
      </c>
    </row>
    <row r="345" spans="2:11" ht="18" customHeight="1" x14ac:dyDescent="0.3">
      <c r="B345" s="186">
        <f t="shared" si="36"/>
        <v>71</v>
      </c>
      <c r="C345" s="108" t="s">
        <v>657</v>
      </c>
      <c r="D345" s="324" t="s">
        <v>604</v>
      </c>
      <c r="E345" s="603"/>
      <c r="F345" s="573"/>
      <c r="G345" s="574"/>
      <c r="H345" s="124" t="s">
        <v>172</v>
      </c>
      <c r="I345" s="649"/>
      <c r="J345" s="649"/>
      <c r="K345" s="275">
        <f t="shared" si="39"/>
        <v>21</v>
      </c>
    </row>
    <row r="346" spans="2:11" ht="18" customHeight="1" x14ac:dyDescent="0.3">
      <c r="B346" s="186">
        <f t="shared" si="36"/>
        <v>72</v>
      </c>
      <c r="C346" s="108" t="s">
        <v>657</v>
      </c>
      <c r="D346" s="324" t="s">
        <v>605</v>
      </c>
      <c r="E346" s="603"/>
      <c r="F346" s="573"/>
      <c r="G346" s="574"/>
      <c r="H346" s="124" t="s">
        <v>172</v>
      </c>
      <c r="I346" s="649"/>
      <c r="J346" s="649"/>
      <c r="K346" s="275">
        <f t="shared" si="39"/>
        <v>22</v>
      </c>
    </row>
    <row r="347" spans="2:11" ht="18" customHeight="1" x14ac:dyDescent="0.3">
      <c r="B347" s="186">
        <f t="shared" si="36"/>
        <v>73</v>
      </c>
      <c r="C347" s="108" t="s">
        <v>657</v>
      </c>
      <c r="D347" s="324" t="s">
        <v>606</v>
      </c>
      <c r="E347" s="603"/>
      <c r="F347" s="573"/>
      <c r="G347" s="574"/>
      <c r="H347" s="124" t="s">
        <v>172</v>
      </c>
      <c r="I347" s="676"/>
      <c r="J347" s="649"/>
      <c r="K347" s="275">
        <f t="shared" si="39"/>
        <v>23</v>
      </c>
    </row>
    <row r="348" spans="2:11" ht="18" customHeight="1" x14ac:dyDescent="0.3">
      <c r="B348" s="186">
        <f t="shared" si="36"/>
        <v>74</v>
      </c>
      <c r="C348" s="108" t="s">
        <v>657</v>
      </c>
      <c r="D348" s="324" t="s">
        <v>607</v>
      </c>
      <c r="E348" s="603"/>
      <c r="F348" s="573"/>
      <c r="G348" s="574"/>
      <c r="H348" s="124" t="s">
        <v>172</v>
      </c>
      <c r="I348" s="676"/>
      <c r="J348" s="649"/>
      <c r="K348" s="275">
        <f t="shared" si="39"/>
        <v>24</v>
      </c>
    </row>
    <row r="349" spans="2:11" ht="18" customHeight="1" x14ac:dyDescent="0.25">
      <c r="B349" s="186">
        <f t="shared" si="36"/>
        <v>75</v>
      </c>
      <c r="C349" s="108" t="s">
        <v>657</v>
      </c>
      <c r="D349" s="346" t="s">
        <v>272</v>
      </c>
      <c r="E349" s="604"/>
      <c r="F349" s="356"/>
      <c r="G349" s="350"/>
      <c r="H349" s="165" t="s">
        <v>172</v>
      </c>
      <c r="I349" s="676" t="s">
        <v>17</v>
      </c>
      <c r="J349" s="649" t="s">
        <v>65</v>
      </c>
      <c r="K349" s="275">
        <f t="shared" si="39"/>
        <v>25</v>
      </c>
    </row>
    <row r="350" spans="2:11" ht="18" customHeight="1" x14ac:dyDescent="0.25">
      <c r="B350" s="186">
        <f>B349+1</f>
        <v>76</v>
      </c>
      <c r="C350" s="108" t="s">
        <v>657</v>
      </c>
      <c r="D350" s="18" t="s">
        <v>260</v>
      </c>
      <c r="E350" s="25"/>
      <c r="F350" s="28"/>
      <c r="G350" s="20"/>
      <c r="H350" s="165" t="s">
        <v>172</v>
      </c>
      <c r="I350" s="676" t="s">
        <v>66</v>
      </c>
      <c r="J350" s="676" t="s">
        <v>17</v>
      </c>
      <c r="K350" s="275">
        <f>K349+1</f>
        <v>26</v>
      </c>
    </row>
    <row r="351" spans="2:11" ht="18" customHeight="1" x14ac:dyDescent="0.25">
      <c r="B351" s="186">
        <f t="shared" si="36"/>
        <v>77</v>
      </c>
      <c r="C351" s="108" t="s">
        <v>657</v>
      </c>
      <c r="D351" s="346" t="s">
        <v>269</v>
      </c>
      <c r="E351" s="348"/>
      <c r="F351" s="356"/>
      <c r="G351" s="350"/>
      <c r="H351" s="165" t="s">
        <v>172</v>
      </c>
      <c r="I351" s="649" t="s">
        <v>65</v>
      </c>
      <c r="J351" s="676" t="s">
        <v>278</v>
      </c>
      <c r="K351" s="275">
        <f t="shared" si="39"/>
        <v>27</v>
      </c>
    </row>
    <row r="352" spans="2:11" ht="18" customHeight="1" x14ac:dyDescent="0.25">
      <c r="B352" s="186">
        <f t="shared" si="36"/>
        <v>78</v>
      </c>
      <c r="C352" s="108" t="s">
        <v>657</v>
      </c>
      <c r="D352" s="18" t="s">
        <v>252</v>
      </c>
      <c r="E352" s="18"/>
      <c r="F352" s="19"/>
      <c r="G352" s="20"/>
      <c r="H352" s="165" t="s">
        <v>172</v>
      </c>
      <c r="I352" s="676" t="s">
        <v>66</v>
      </c>
      <c r="J352" s="676" t="s">
        <v>17</v>
      </c>
      <c r="K352" s="275">
        <f t="shared" si="39"/>
        <v>28</v>
      </c>
    </row>
    <row r="353" spans="2:11" ht="18" customHeight="1" x14ac:dyDescent="0.25">
      <c r="B353" s="186">
        <f t="shared" si="36"/>
        <v>79</v>
      </c>
      <c r="C353" s="108" t="s">
        <v>657</v>
      </c>
      <c r="D353" s="18" t="s">
        <v>244</v>
      </c>
      <c r="E353" s="18"/>
      <c r="F353" s="19"/>
      <c r="G353" s="20"/>
      <c r="H353" s="165" t="s">
        <v>172</v>
      </c>
      <c r="I353" s="676" t="s">
        <v>66</v>
      </c>
      <c r="J353" s="676" t="s">
        <v>17</v>
      </c>
      <c r="K353" s="275">
        <f t="shared" si="39"/>
        <v>29</v>
      </c>
    </row>
    <row r="354" spans="2:11" ht="18" customHeight="1" x14ac:dyDescent="0.25">
      <c r="B354" s="186">
        <f t="shared" si="36"/>
        <v>80</v>
      </c>
      <c r="C354" s="108" t="s">
        <v>657</v>
      </c>
      <c r="D354" s="18" t="s">
        <v>265</v>
      </c>
      <c r="E354" s="25"/>
      <c r="F354" s="28"/>
      <c r="G354" s="20"/>
      <c r="H354" s="165" t="s">
        <v>172</v>
      </c>
      <c r="I354" s="649" t="s">
        <v>65</v>
      </c>
      <c r="J354" s="676" t="s">
        <v>278</v>
      </c>
      <c r="K354" s="275">
        <f t="shared" si="39"/>
        <v>30</v>
      </c>
    </row>
    <row r="355" spans="2:11" ht="18" customHeight="1" x14ac:dyDescent="0.3">
      <c r="B355" s="186">
        <f>B354+1</f>
        <v>81</v>
      </c>
      <c r="C355" s="108" t="s">
        <v>657</v>
      </c>
      <c r="D355" s="324" t="s">
        <v>608</v>
      </c>
      <c r="E355" s="573"/>
      <c r="F355" s="573"/>
      <c r="G355" s="574"/>
      <c r="H355" s="124" t="s">
        <v>172</v>
      </c>
      <c r="I355" s="649"/>
      <c r="J355" s="676"/>
      <c r="K355" s="275">
        <f>K354+1</f>
        <v>31</v>
      </c>
    </row>
    <row r="356" spans="2:11" ht="18" customHeight="1" thickBot="1" x14ac:dyDescent="0.3">
      <c r="B356" s="184">
        <f t="shared" si="36"/>
        <v>82</v>
      </c>
      <c r="C356" s="771" t="s">
        <v>657</v>
      </c>
      <c r="D356" s="772" t="s">
        <v>257</v>
      </c>
      <c r="E356" s="773"/>
      <c r="F356" s="774"/>
      <c r="G356" s="775"/>
      <c r="H356" s="361" t="s">
        <v>172</v>
      </c>
      <c r="I356" s="711" t="s">
        <v>17</v>
      </c>
      <c r="J356" s="665" t="s">
        <v>65</v>
      </c>
      <c r="K356" s="275">
        <f t="shared" si="39"/>
        <v>32</v>
      </c>
    </row>
    <row r="357" spans="2:11" ht="18" customHeight="1" x14ac:dyDescent="0.3">
      <c r="B357" s="187">
        <f t="shared" si="36"/>
        <v>83</v>
      </c>
      <c r="C357" s="122" t="s">
        <v>658</v>
      </c>
      <c r="D357" s="331" t="s">
        <v>595</v>
      </c>
      <c r="E357" s="578"/>
      <c r="F357" s="578"/>
      <c r="G357" s="579"/>
      <c r="H357" s="123" t="s">
        <v>172</v>
      </c>
      <c r="I357" s="653"/>
      <c r="J357" s="653"/>
      <c r="K357" s="275">
        <f>1</f>
        <v>1</v>
      </c>
    </row>
    <row r="358" spans="2:11" ht="18" customHeight="1" x14ac:dyDescent="0.3">
      <c r="B358" s="186">
        <f t="shared" si="36"/>
        <v>84</v>
      </c>
      <c r="C358" s="507" t="s">
        <v>658</v>
      </c>
      <c r="D358" s="324" t="s">
        <v>593</v>
      </c>
      <c r="E358" s="573"/>
      <c r="F358" s="573"/>
      <c r="G358" s="574"/>
      <c r="H358" s="124" t="s">
        <v>172</v>
      </c>
      <c r="I358" s="649"/>
      <c r="J358" s="649"/>
      <c r="K358" s="275">
        <f t="shared" si="39"/>
        <v>2</v>
      </c>
    </row>
    <row r="359" spans="2:11" ht="18" customHeight="1" x14ac:dyDescent="0.3">
      <c r="B359" s="186">
        <f t="shared" si="36"/>
        <v>85</v>
      </c>
      <c r="C359" s="108" t="s">
        <v>658</v>
      </c>
      <c r="D359" s="324" t="s">
        <v>596</v>
      </c>
      <c r="E359" s="573"/>
      <c r="F359" s="573"/>
      <c r="G359" s="574"/>
      <c r="H359" s="124" t="s">
        <v>172</v>
      </c>
      <c r="I359" s="676"/>
      <c r="J359" s="676"/>
      <c r="K359" s="275">
        <f t="shared" si="39"/>
        <v>3</v>
      </c>
    </row>
    <row r="360" spans="2:11" ht="18" customHeight="1" x14ac:dyDescent="0.3">
      <c r="B360" s="186">
        <f t="shared" si="36"/>
        <v>86</v>
      </c>
      <c r="C360" s="507" t="s">
        <v>658</v>
      </c>
      <c r="D360" s="324" t="s">
        <v>597</v>
      </c>
      <c r="E360" s="573"/>
      <c r="F360" s="573"/>
      <c r="G360" s="574"/>
      <c r="H360" s="124" t="s">
        <v>172</v>
      </c>
      <c r="I360" s="121"/>
      <c r="J360" s="120"/>
      <c r="K360" s="275">
        <f t="shared" si="39"/>
        <v>4</v>
      </c>
    </row>
    <row r="361" spans="2:11" ht="18" customHeight="1" x14ac:dyDescent="0.25">
      <c r="B361" s="186">
        <f t="shared" si="36"/>
        <v>87</v>
      </c>
      <c r="C361" s="108" t="s">
        <v>658</v>
      </c>
      <c r="D361" s="346" t="s">
        <v>268</v>
      </c>
      <c r="E361" s="353"/>
      <c r="F361" s="356"/>
      <c r="G361" s="354"/>
      <c r="H361" s="165" t="s">
        <v>172</v>
      </c>
      <c r="I361" s="676" t="s">
        <v>17</v>
      </c>
      <c r="J361" s="649" t="s">
        <v>65</v>
      </c>
      <c r="K361" s="275">
        <f t="shared" si="39"/>
        <v>5</v>
      </c>
    </row>
    <row r="362" spans="2:11" ht="18" customHeight="1" x14ac:dyDescent="0.25">
      <c r="B362" s="186">
        <f t="shared" si="36"/>
        <v>88</v>
      </c>
      <c r="C362" s="108" t="s">
        <v>658</v>
      </c>
      <c r="D362" s="18" t="s">
        <v>247</v>
      </c>
      <c r="E362" s="18"/>
      <c r="F362" s="19"/>
      <c r="G362" s="20"/>
      <c r="H362" s="165" t="s">
        <v>172</v>
      </c>
      <c r="I362" s="676" t="s">
        <v>278</v>
      </c>
      <c r="J362" s="649" t="s">
        <v>65</v>
      </c>
      <c r="K362" s="275">
        <f t="shared" si="39"/>
        <v>6</v>
      </c>
    </row>
    <row r="363" spans="2:11" ht="18" customHeight="1" x14ac:dyDescent="0.25">
      <c r="B363" s="186">
        <f t="shared" si="36"/>
        <v>89</v>
      </c>
      <c r="C363" s="109" t="s">
        <v>658</v>
      </c>
      <c r="D363" s="18" t="s">
        <v>259</v>
      </c>
      <c r="E363" s="25"/>
      <c r="F363" s="28"/>
      <c r="G363" s="20"/>
      <c r="H363" s="165" t="s">
        <v>172</v>
      </c>
      <c r="I363" s="676" t="s">
        <v>278</v>
      </c>
      <c r="J363" s="649" t="s">
        <v>65</v>
      </c>
      <c r="K363" s="275">
        <f t="shared" si="39"/>
        <v>7</v>
      </c>
    </row>
    <row r="364" spans="2:11" ht="18" customHeight="1" x14ac:dyDescent="0.25">
      <c r="B364" s="186">
        <f t="shared" si="36"/>
        <v>90</v>
      </c>
      <c r="C364" s="108" t="s">
        <v>658</v>
      </c>
      <c r="D364" s="355" t="s">
        <v>267</v>
      </c>
      <c r="E364" s="348"/>
      <c r="F364" s="356"/>
      <c r="G364" s="357"/>
      <c r="H364" s="165" t="s">
        <v>172</v>
      </c>
      <c r="I364" s="676" t="s">
        <v>66</v>
      </c>
      <c r="J364" s="676" t="s">
        <v>17</v>
      </c>
      <c r="K364" s="275">
        <f t="shared" si="39"/>
        <v>8</v>
      </c>
    </row>
    <row r="365" spans="2:11" ht="18" customHeight="1" x14ac:dyDescent="0.25">
      <c r="B365" s="186">
        <f t="shared" si="36"/>
        <v>91</v>
      </c>
      <c r="C365" s="108" t="s">
        <v>658</v>
      </c>
      <c r="D365" s="18" t="s">
        <v>242</v>
      </c>
      <c r="E365" s="18"/>
      <c r="F365" s="19"/>
      <c r="G365" s="21"/>
      <c r="H365" s="165" t="s">
        <v>172</v>
      </c>
      <c r="I365" s="649" t="s">
        <v>65</v>
      </c>
      <c r="J365" s="676" t="s">
        <v>278</v>
      </c>
      <c r="K365" s="275">
        <f t="shared" si="39"/>
        <v>9</v>
      </c>
    </row>
    <row r="366" spans="2:11" ht="18" customHeight="1" x14ac:dyDescent="0.25">
      <c r="B366" s="186">
        <f t="shared" si="36"/>
        <v>92</v>
      </c>
      <c r="C366" s="108" t="s">
        <v>658</v>
      </c>
      <c r="D366" s="18" t="s">
        <v>263</v>
      </c>
      <c r="E366" s="25"/>
      <c r="F366" s="28"/>
      <c r="G366" s="20"/>
      <c r="H366" s="165" t="s">
        <v>172</v>
      </c>
      <c r="I366" s="676" t="s">
        <v>66</v>
      </c>
      <c r="J366" s="676" t="s">
        <v>17</v>
      </c>
      <c r="K366" s="275">
        <f t="shared" si="39"/>
        <v>10</v>
      </c>
    </row>
    <row r="367" spans="2:11" ht="18" customHeight="1" x14ac:dyDescent="0.25">
      <c r="B367" s="186">
        <f t="shared" si="36"/>
        <v>93</v>
      </c>
      <c r="C367" s="108" t="s">
        <v>658</v>
      </c>
      <c r="D367" s="346" t="s">
        <v>270</v>
      </c>
      <c r="E367" s="348"/>
      <c r="F367" s="356"/>
      <c r="G367" s="350"/>
      <c r="H367" s="165" t="s">
        <v>172</v>
      </c>
      <c r="I367" s="676" t="s">
        <v>278</v>
      </c>
      <c r="J367" s="649" t="s">
        <v>65</v>
      </c>
      <c r="K367" s="275">
        <f t="shared" si="39"/>
        <v>11</v>
      </c>
    </row>
    <row r="368" spans="2:11" ht="18" customHeight="1" x14ac:dyDescent="0.25">
      <c r="B368" s="186">
        <f t="shared" si="36"/>
        <v>94</v>
      </c>
      <c r="C368" s="108" t="s">
        <v>658</v>
      </c>
      <c r="D368" s="346" t="s">
        <v>273</v>
      </c>
      <c r="E368" s="348"/>
      <c r="F368" s="356"/>
      <c r="G368" s="360"/>
      <c r="H368" s="361" t="s">
        <v>172</v>
      </c>
      <c r="I368" s="665" t="s">
        <v>65</v>
      </c>
      <c r="J368" s="711" t="s">
        <v>278</v>
      </c>
      <c r="K368" s="275">
        <f t="shared" si="39"/>
        <v>12</v>
      </c>
    </row>
    <row r="369" spans="2:11" ht="18" customHeight="1" x14ac:dyDescent="0.3">
      <c r="B369" s="186">
        <f t="shared" si="36"/>
        <v>95</v>
      </c>
      <c r="C369" s="507" t="s">
        <v>658</v>
      </c>
      <c r="D369" s="324" t="s">
        <v>609</v>
      </c>
      <c r="E369" s="573"/>
      <c r="F369" s="573"/>
      <c r="G369" s="574"/>
      <c r="H369" s="124" t="s">
        <v>172</v>
      </c>
      <c r="I369" s="665"/>
      <c r="J369" s="711"/>
      <c r="K369" s="275">
        <f t="shared" si="39"/>
        <v>13</v>
      </c>
    </row>
    <row r="370" spans="2:11" ht="18" customHeight="1" x14ac:dyDescent="0.25">
      <c r="B370" s="186">
        <f t="shared" si="36"/>
        <v>96</v>
      </c>
      <c r="C370" s="109" t="s">
        <v>658</v>
      </c>
      <c r="D370" s="18" t="s">
        <v>262</v>
      </c>
      <c r="E370" s="25"/>
      <c r="F370" s="28"/>
      <c r="G370" s="20"/>
      <c r="H370" s="165" t="s">
        <v>172</v>
      </c>
      <c r="I370" s="676" t="s">
        <v>278</v>
      </c>
      <c r="J370" s="649" t="s">
        <v>65</v>
      </c>
      <c r="K370" s="275">
        <f t="shared" si="39"/>
        <v>14</v>
      </c>
    </row>
    <row r="371" spans="2:11" ht="18" customHeight="1" x14ac:dyDescent="0.25">
      <c r="B371" s="186">
        <f t="shared" si="36"/>
        <v>97</v>
      </c>
      <c r="C371" s="109" t="s">
        <v>658</v>
      </c>
      <c r="D371" s="111" t="s">
        <v>253</v>
      </c>
      <c r="E371" s="30"/>
      <c r="F371" s="33"/>
      <c r="G371" s="34"/>
      <c r="H371" s="165" t="s">
        <v>172</v>
      </c>
      <c r="I371" s="676" t="s">
        <v>17</v>
      </c>
      <c r="J371" s="649" t="s">
        <v>65</v>
      </c>
      <c r="K371" s="275">
        <f t="shared" si="39"/>
        <v>15</v>
      </c>
    </row>
    <row r="372" spans="2:11" ht="18" customHeight="1" x14ac:dyDescent="0.3">
      <c r="B372" s="186">
        <f t="shared" si="36"/>
        <v>98</v>
      </c>
      <c r="C372" s="507" t="s">
        <v>658</v>
      </c>
      <c r="D372" s="324" t="s">
        <v>610</v>
      </c>
      <c r="E372" s="573"/>
      <c r="F372" s="573"/>
      <c r="G372" s="574"/>
      <c r="H372" s="124" t="s">
        <v>172</v>
      </c>
      <c r="I372" s="120"/>
      <c r="J372" s="120"/>
      <c r="K372" s="275">
        <f t="shared" si="39"/>
        <v>16</v>
      </c>
    </row>
    <row r="373" spans="2:11" ht="18" customHeight="1" x14ac:dyDescent="0.25">
      <c r="B373" s="186">
        <f t="shared" si="36"/>
        <v>99</v>
      </c>
      <c r="C373" s="108" t="s">
        <v>658</v>
      </c>
      <c r="D373" s="18" t="s">
        <v>258</v>
      </c>
      <c r="E373" s="25"/>
      <c r="F373" s="28"/>
      <c r="G373" s="20"/>
      <c r="H373" s="165" t="s">
        <v>172</v>
      </c>
      <c r="I373" s="649" t="s">
        <v>65</v>
      </c>
      <c r="J373" s="676" t="s">
        <v>278</v>
      </c>
      <c r="K373" s="275">
        <f t="shared" si="39"/>
        <v>17</v>
      </c>
    </row>
    <row r="374" spans="2:11" ht="18" customHeight="1" x14ac:dyDescent="0.3">
      <c r="B374" s="186">
        <f t="shared" si="36"/>
        <v>100</v>
      </c>
      <c r="C374" s="108" t="s">
        <v>658</v>
      </c>
      <c r="D374" s="324" t="s">
        <v>612</v>
      </c>
      <c r="E374" s="603"/>
      <c r="F374" s="573"/>
      <c r="G374" s="574"/>
      <c r="H374" s="124" t="s">
        <v>172</v>
      </c>
      <c r="I374" s="649"/>
      <c r="J374" s="649"/>
      <c r="K374" s="275">
        <f t="shared" si="39"/>
        <v>18</v>
      </c>
    </row>
    <row r="375" spans="2:11" ht="18" customHeight="1" x14ac:dyDescent="0.3">
      <c r="B375" s="186">
        <f t="shared" si="36"/>
        <v>101</v>
      </c>
      <c r="C375" s="108" t="s">
        <v>658</v>
      </c>
      <c r="D375" s="324" t="s">
        <v>611</v>
      </c>
      <c r="E375" s="603"/>
      <c r="F375" s="573"/>
      <c r="G375" s="574"/>
      <c r="H375" s="124" t="s">
        <v>172</v>
      </c>
      <c r="I375" s="649"/>
      <c r="J375" s="649"/>
      <c r="K375" s="275">
        <f t="shared" si="39"/>
        <v>19</v>
      </c>
    </row>
    <row r="376" spans="2:11" ht="18" customHeight="1" x14ac:dyDescent="0.25">
      <c r="B376" s="186">
        <f t="shared" si="36"/>
        <v>102</v>
      </c>
      <c r="C376" s="108" t="s">
        <v>658</v>
      </c>
      <c r="D376" s="18" t="s">
        <v>264</v>
      </c>
      <c r="E376" s="25"/>
      <c r="F376" s="28"/>
      <c r="G376" s="20"/>
      <c r="H376" s="165" t="s">
        <v>172</v>
      </c>
      <c r="I376" s="676" t="s">
        <v>17</v>
      </c>
      <c r="J376" s="649" t="s">
        <v>65</v>
      </c>
      <c r="K376" s="275">
        <f t="shared" si="39"/>
        <v>20</v>
      </c>
    </row>
    <row r="377" spans="2:11" ht="18" customHeight="1" x14ac:dyDescent="0.25">
      <c r="B377" s="186">
        <f t="shared" si="36"/>
        <v>103</v>
      </c>
      <c r="C377" s="108" t="s">
        <v>658</v>
      </c>
      <c r="D377" s="18" t="s">
        <v>255</v>
      </c>
      <c r="E377" s="25"/>
      <c r="F377" s="28"/>
      <c r="G377" s="20"/>
      <c r="H377" s="165" t="s">
        <v>172</v>
      </c>
      <c r="I377" s="676" t="s">
        <v>278</v>
      </c>
      <c r="J377" s="649" t="s">
        <v>65</v>
      </c>
      <c r="K377" s="275">
        <f t="shared" si="39"/>
        <v>21</v>
      </c>
    </row>
    <row r="378" spans="2:11" ht="18" customHeight="1" x14ac:dyDescent="0.25">
      <c r="B378" s="186">
        <f t="shared" si="36"/>
        <v>104</v>
      </c>
      <c r="C378" s="108" t="s">
        <v>658</v>
      </c>
      <c r="D378" s="18" t="s">
        <v>250</v>
      </c>
      <c r="E378" s="18"/>
      <c r="F378" s="19"/>
      <c r="G378" s="20"/>
      <c r="H378" s="165" t="s">
        <v>172</v>
      </c>
      <c r="I378" s="649" t="s">
        <v>65</v>
      </c>
      <c r="J378" s="676" t="s">
        <v>278</v>
      </c>
      <c r="K378" s="275">
        <f t="shared" si="39"/>
        <v>22</v>
      </c>
    </row>
    <row r="379" spans="2:11" ht="18" customHeight="1" x14ac:dyDescent="0.25">
      <c r="B379" s="186">
        <f t="shared" si="36"/>
        <v>105</v>
      </c>
      <c r="C379" s="108" t="s">
        <v>658</v>
      </c>
      <c r="D379" s="18" t="s">
        <v>243</v>
      </c>
      <c r="E379" s="18"/>
      <c r="F379" s="19"/>
      <c r="G379" s="21"/>
      <c r="H379" s="165" t="s">
        <v>172</v>
      </c>
      <c r="I379" s="676" t="s">
        <v>278</v>
      </c>
      <c r="J379" s="649" t="s">
        <v>65</v>
      </c>
      <c r="K379" s="275">
        <f t="shared" si="39"/>
        <v>23</v>
      </c>
    </row>
    <row r="380" spans="2:11" ht="18" customHeight="1" x14ac:dyDescent="0.3">
      <c r="B380" s="186">
        <f t="shared" si="36"/>
        <v>106</v>
      </c>
      <c r="C380" s="108" t="s">
        <v>658</v>
      </c>
      <c r="D380" s="324" t="s">
        <v>613</v>
      </c>
      <c r="E380" s="603"/>
      <c r="F380" s="573"/>
      <c r="G380" s="574"/>
      <c r="H380" s="124" t="s">
        <v>172</v>
      </c>
      <c r="I380" s="649"/>
      <c r="J380" s="676"/>
      <c r="K380" s="275">
        <f t="shared" si="39"/>
        <v>24</v>
      </c>
    </row>
    <row r="381" spans="2:11" ht="18" customHeight="1" x14ac:dyDescent="0.25">
      <c r="B381" s="186">
        <f t="shared" si="36"/>
        <v>107</v>
      </c>
      <c r="C381" s="108" t="s">
        <v>658</v>
      </c>
      <c r="D381" s="17" t="s">
        <v>266</v>
      </c>
      <c r="E381" s="25"/>
      <c r="F381" s="28"/>
      <c r="G381" s="20"/>
      <c r="H381" s="165" t="s">
        <v>172</v>
      </c>
      <c r="I381" s="676" t="s">
        <v>278</v>
      </c>
      <c r="J381" s="649" t="s">
        <v>65</v>
      </c>
      <c r="K381" s="275">
        <f t="shared" si="39"/>
        <v>25</v>
      </c>
    </row>
    <row r="382" spans="2:11" ht="18" customHeight="1" x14ac:dyDescent="0.25">
      <c r="B382" s="186">
        <f t="shared" si="36"/>
        <v>108</v>
      </c>
      <c r="C382" s="108" t="s">
        <v>658</v>
      </c>
      <c r="D382" s="18" t="s">
        <v>245</v>
      </c>
      <c r="E382" s="18"/>
      <c r="F382" s="19"/>
      <c r="G382" s="20"/>
      <c r="H382" s="165" t="s">
        <v>172</v>
      </c>
      <c r="I382" s="676" t="s">
        <v>17</v>
      </c>
      <c r="J382" s="649" t="s">
        <v>65</v>
      </c>
      <c r="K382" s="275">
        <f t="shared" si="39"/>
        <v>26</v>
      </c>
    </row>
    <row r="383" spans="2:11" ht="18" customHeight="1" x14ac:dyDescent="0.3">
      <c r="B383" s="186">
        <f t="shared" si="36"/>
        <v>109</v>
      </c>
      <c r="C383" s="108" t="s">
        <v>658</v>
      </c>
      <c r="D383" s="324" t="s">
        <v>614</v>
      </c>
      <c r="E383" s="573"/>
      <c r="F383" s="573"/>
      <c r="G383" s="574"/>
      <c r="H383" s="124" t="s">
        <v>172</v>
      </c>
      <c r="I383" s="649"/>
      <c r="J383" s="676"/>
      <c r="K383" s="275">
        <f t="shared" si="39"/>
        <v>27</v>
      </c>
    </row>
    <row r="384" spans="2:11" ht="18" customHeight="1" thickBot="1" x14ac:dyDescent="0.3">
      <c r="B384" s="185">
        <f t="shared" si="36"/>
        <v>110</v>
      </c>
      <c r="C384" s="110" t="s">
        <v>658</v>
      </c>
      <c r="D384" s="88" t="s">
        <v>246</v>
      </c>
      <c r="E384" s="88"/>
      <c r="F384" s="89"/>
      <c r="G384" s="24"/>
      <c r="H384" s="166" t="s">
        <v>172</v>
      </c>
      <c r="I384" s="651" t="s">
        <v>65</v>
      </c>
      <c r="J384" s="669" t="s">
        <v>278</v>
      </c>
      <c r="K384" s="275">
        <f t="shared" si="39"/>
        <v>28</v>
      </c>
    </row>
    <row r="385" spans="2:11" ht="18" customHeight="1" x14ac:dyDescent="0.25">
      <c r="B385" s="187">
        <f>B384+1</f>
        <v>111</v>
      </c>
      <c r="C385" s="122" t="s">
        <v>274</v>
      </c>
      <c r="D385" s="362" t="s">
        <v>275</v>
      </c>
      <c r="E385" s="363"/>
      <c r="F385" s="364"/>
      <c r="G385" s="365"/>
      <c r="H385" s="123" t="s">
        <v>172</v>
      </c>
      <c r="I385" s="653" t="s">
        <v>278</v>
      </c>
      <c r="J385" s="653" t="s">
        <v>65</v>
      </c>
      <c r="K385" s="460">
        <f>1</f>
        <v>1</v>
      </c>
    </row>
    <row r="386" spans="2:11" ht="18" customHeight="1" x14ac:dyDescent="0.25">
      <c r="B386" s="186">
        <f t="shared" si="36"/>
        <v>112</v>
      </c>
      <c r="C386" s="127" t="s">
        <v>274</v>
      </c>
      <c r="D386" s="352" t="s">
        <v>277</v>
      </c>
      <c r="E386" s="353"/>
      <c r="F386" s="359"/>
      <c r="G386" s="354"/>
      <c r="H386" s="165" t="s">
        <v>172</v>
      </c>
      <c r="I386" s="649" t="s">
        <v>17</v>
      </c>
      <c r="J386" s="649" t="s">
        <v>65</v>
      </c>
      <c r="K386" s="275">
        <f>K385+1</f>
        <v>2</v>
      </c>
    </row>
    <row r="387" spans="2:11" ht="18" customHeight="1" thickBot="1" x14ac:dyDescent="0.3">
      <c r="B387" s="185">
        <f t="shared" si="36"/>
        <v>113</v>
      </c>
      <c r="C387" s="110" t="s">
        <v>274</v>
      </c>
      <c r="D387" s="347" t="s">
        <v>276</v>
      </c>
      <c r="E387" s="349"/>
      <c r="F387" s="358"/>
      <c r="G387" s="351"/>
      <c r="H387" s="166" t="s">
        <v>172</v>
      </c>
      <c r="I387" s="669" t="s">
        <v>66</v>
      </c>
      <c r="J387" s="669" t="s">
        <v>17</v>
      </c>
      <c r="K387" s="275">
        <f t="shared" ref="K387" si="40">K386+1</f>
        <v>3</v>
      </c>
    </row>
    <row r="388" spans="2:11" ht="18" customHeight="1" x14ac:dyDescent="0.25">
      <c r="B388" s="279">
        <f t="shared" si="36"/>
        <v>114</v>
      </c>
      <c r="C388" s="333" t="s">
        <v>279</v>
      </c>
      <c r="D388" s="162" t="s">
        <v>591</v>
      </c>
      <c r="E388" s="140"/>
      <c r="F388" s="141"/>
      <c r="G388" s="194"/>
      <c r="H388" s="328" t="s">
        <v>72</v>
      </c>
      <c r="I388" s="653" t="s">
        <v>61</v>
      </c>
      <c r="J388" s="653" t="s">
        <v>54</v>
      </c>
      <c r="K388" s="460">
        <f>1</f>
        <v>1</v>
      </c>
    </row>
    <row r="389" spans="2:11" ht="18" customHeight="1" x14ac:dyDescent="0.25">
      <c r="B389" s="277">
        <f t="shared" si="36"/>
        <v>115</v>
      </c>
      <c r="C389" s="334" t="s">
        <v>279</v>
      </c>
      <c r="D389" s="314" t="s">
        <v>280</v>
      </c>
      <c r="E389" s="191"/>
      <c r="F389" s="192"/>
      <c r="G389" s="193"/>
      <c r="H389" s="329" t="s">
        <v>72</v>
      </c>
      <c r="I389" s="649" t="s">
        <v>61</v>
      </c>
      <c r="J389" s="676" t="s">
        <v>54</v>
      </c>
      <c r="K389" s="275">
        <f>K388+1</f>
        <v>2</v>
      </c>
    </row>
    <row r="390" spans="2:11" ht="18" customHeight="1" thickBot="1" x14ac:dyDescent="0.3">
      <c r="B390" s="278">
        <f t="shared" si="36"/>
        <v>116</v>
      </c>
      <c r="C390" s="335" t="s">
        <v>279</v>
      </c>
      <c r="D390" s="366" t="s">
        <v>281</v>
      </c>
      <c r="E390" s="195"/>
      <c r="F390" s="142"/>
      <c r="G390" s="135"/>
      <c r="H390" s="330" t="s">
        <v>72</v>
      </c>
      <c r="I390" s="651" t="s">
        <v>61</v>
      </c>
      <c r="J390" s="669" t="s">
        <v>54</v>
      </c>
      <c r="K390" s="275">
        <f t="shared" ref="K390" si="41">K389+1</f>
        <v>3</v>
      </c>
    </row>
    <row r="391" spans="2:11" ht="18" customHeight="1" x14ac:dyDescent="0.25">
      <c r="B391" s="279">
        <f t="shared" si="36"/>
        <v>117</v>
      </c>
      <c r="C391" s="108" t="s">
        <v>378</v>
      </c>
      <c r="D391" s="17" t="s">
        <v>660</v>
      </c>
      <c r="E391" s="18"/>
      <c r="F391" s="19"/>
      <c r="G391" s="20"/>
      <c r="H391" s="122" t="s">
        <v>34</v>
      </c>
      <c r="I391" s="712" t="s">
        <v>34</v>
      </c>
      <c r="J391" s="649" t="s">
        <v>136</v>
      </c>
      <c r="K391" s="460">
        <f>1</f>
        <v>1</v>
      </c>
    </row>
    <row r="392" spans="2:11" ht="18" customHeight="1" x14ac:dyDescent="0.3">
      <c r="B392" s="183">
        <f t="shared" ref="B392:B394" si="42">B391+1</f>
        <v>118</v>
      </c>
      <c r="C392" s="108" t="s">
        <v>378</v>
      </c>
      <c r="D392" s="324" t="s">
        <v>592</v>
      </c>
      <c r="E392" s="573"/>
      <c r="F392" s="573"/>
      <c r="G392" s="574"/>
      <c r="H392" s="127" t="s">
        <v>34</v>
      </c>
      <c r="I392" s="712"/>
      <c r="J392" s="649"/>
      <c r="K392" s="275">
        <f>K391+1</f>
        <v>2</v>
      </c>
    </row>
    <row r="393" spans="2:11" ht="18" customHeight="1" thickBot="1" x14ac:dyDescent="0.3">
      <c r="B393" s="776">
        <f t="shared" si="42"/>
        <v>119</v>
      </c>
      <c r="C393" s="771" t="s">
        <v>378</v>
      </c>
      <c r="D393" s="189" t="s">
        <v>379</v>
      </c>
      <c r="E393" s="772"/>
      <c r="F393" s="777"/>
      <c r="G393" s="775"/>
      <c r="H393" s="771" t="s">
        <v>34</v>
      </c>
      <c r="I393" s="778" t="s">
        <v>34</v>
      </c>
      <c r="J393" s="665" t="s">
        <v>136</v>
      </c>
      <c r="K393" s="275">
        <f t="shared" ref="K393" si="43">K392+1</f>
        <v>3</v>
      </c>
    </row>
    <row r="394" spans="2:11" ht="18" customHeight="1" thickBot="1" x14ac:dyDescent="0.3">
      <c r="B394" s="196">
        <f t="shared" si="42"/>
        <v>120</v>
      </c>
      <c r="C394" s="439" t="s">
        <v>380</v>
      </c>
      <c r="D394" s="197" t="s">
        <v>381</v>
      </c>
      <c r="E394" s="198"/>
      <c r="F394" s="199"/>
      <c r="G394" s="779"/>
      <c r="H394" s="439" t="s">
        <v>34</v>
      </c>
      <c r="I394" s="713" t="s">
        <v>34</v>
      </c>
      <c r="J394" s="714" t="s">
        <v>136</v>
      </c>
      <c r="K394" s="460">
        <f>1</f>
        <v>1</v>
      </c>
    </row>
    <row r="395" spans="2:11" ht="18" customHeight="1" thickBot="1" x14ac:dyDescent="0.3">
      <c r="B395" s="196">
        <f t="shared" ref="B395" si="44">B394+1</f>
        <v>121</v>
      </c>
      <c r="C395" s="439" t="s">
        <v>661</v>
      </c>
      <c r="D395" s="197" t="s">
        <v>382</v>
      </c>
      <c r="E395" s="198"/>
      <c r="F395" s="199"/>
      <c r="G395" s="200"/>
      <c r="H395" s="439" t="s">
        <v>34</v>
      </c>
      <c r="I395" s="713" t="s">
        <v>34</v>
      </c>
      <c r="J395" s="714" t="s">
        <v>136</v>
      </c>
      <c r="K395" s="460">
        <f>1</f>
        <v>1</v>
      </c>
    </row>
    <row r="396" spans="2:11" ht="18" customHeight="1" x14ac:dyDescent="0.25"/>
    <row r="397" spans="2:11" ht="18" customHeight="1" thickBot="1" x14ac:dyDescent="0.35">
      <c r="B397" s="46"/>
      <c r="C397" s="48"/>
      <c r="D397" s="9"/>
      <c r="E397" s="9"/>
      <c r="F397" s="9"/>
      <c r="G397" s="9"/>
      <c r="H397" s="9"/>
      <c r="I397" s="9"/>
      <c r="J397" s="46"/>
      <c r="K397" s="47"/>
    </row>
    <row r="398" spans="2:11" ht="18" customHeight="1" thickBot="1" x14ac:dyDescent="0.3">
      <c r="B398" s="49"/>
      <c r="C398" s="1" t="s">
        <v>504</v>
      </c>
      <c r="D398" s="62"/>
      <c r="E398" s="62"/>
      <c r="F398" s="50"/>
      <c r="G398" s="62"/>
      <c r="H398" s="50"/>
      <c r="I398" s="50"/>
      <c r="J398" s="238"/>
      <c r="K398" s="237"/>
    </row>
    <row r="399" spans="2:11" ht="18" customHeight="1" thickBot="1" x14ac:dyDescent="0.35">
      <c r="B399" s="43" t="s">
        <v>0</v>
      </c>
      <c r="C399" s="246" t="s">
        <v>1</v>
      </c>
      <c r="D399" s="233"/>
      <c r="E399" s="56" t="s">
        <v>2</v>
      </c>
      <c r="F399" s="56"/>
      <c r="G399" s="57"/>
      <c r="H399" s="234"/>
      <c r="I399" s="235" t="s">
        <v>5</v>
      </c>
      <c r="J399" s="236"/>
    </row>
    <row r="400" spans="2:11" ht="18" customHeight="1" thickBot="1" x14ac:dyDescent="0.35">
      <c r="B400" s="45" t="s">
        <v>3</v>
      </c>
      <c r="C400" s="260" t="s">
        <v>4</v>
      </c>
      <c r="D400" s="61"/>
      <c r="E400" s="221"/>
      <c r="F400" s="56"/>
      <c r="G400" s="57"/>
      <c r="H400" s="10" t="s">
        <v>6</v>
      </c>
      <c r="I400" s="10" t="s">
        <v>7</v>
      </c>
      <c r="J400" s="7" t="s">
        <v>8</v>
      </c>
    </row>
    <row r="401" spans="2:11" ht="18" customHeight="1" x14ac:dyDescent="0.3">
      <c r="B401" s="321">
        <f>1</f>
        <v>1</v>
      </c>
      <c r="C401" s="122" t="s">
        <v>291</v>
      </c>
      <c r="D401" s="309" t="s">
        <v>282</v>
      </c>
      <c r="E401" s="225"/>
      <c r="F401" s="226"/>
      <c r="G401" s="225"/>
      <c r="H401" s="123" t="s">
        <v>278</v>
      </c>
      <c r="I401" s="715" t="s">
        <v>72</v>
      </c>
      <c r="J401" s="653" t="s">
        <v>43</v>
      </c>
      <c r="K401" s="275">
        <f>K400+1</f>
        <v>1</v>
      </c>
    </row>
    <row r="402" spans="2:11" ht="18" customHeight="1" x14ac:dyDescent="0.3">
      <c r="B402" s="277">
        <f t="shared" ref="B402:B463" si="45">B401+1</f>
        <v>2</v>
      </c>
      <c r="C402" s="108" t="s">
        <v>291</v>
      </c>
      <c r="D402" s="310" t="s">
        <v>287</v>
      </c>
      <c r="E402" s="222"/>
      <c r="F402" s="223"/>
      <c r="G402" s="222"/>
      <c r="H402" s="124" t="s">
        <v>278</v>
      </c>
      <c r="I402" s="639" t="s">
        <v>66</v>
      </c>
      <c r="J402" s="640" t="s">
        <v>72</v>
      </c>
      <c r="K402" s="275">
        <f t="shared" ref="K402:K462" si="46">K401+1</f>
        <v>2</v>
      </c>
    </row>
    <row r="403" spans="2:11" ht="18" customHeight="1" x14ac:dyDescent="0.3">
      <c r="B403" s="277">
        <f t="shared" si="45"/>
        <v>3</v>
      </c>
      <c r="C403" s="108" t="s">
        <v>291</v>
      </c>
      <c r="D403" s="310" t="s">
        <v>284</v>
      </c>
      <c r="E403" s="222"/>
      <c r="F403" s="223"/>
      <c r="G403" s="222"/>
      <c r="H403" s="124" t="s">
        <v>278</v>
      </c>
      <c r="I403" s="640" t="s">
        <v>72</v>
      </c>
      <c r="J403" s="649" t="s">
        <v>43</v>
      </c>
      <c r="K403" s="275">
        <f t="shared" si="46"/>
        <v>3</v>
      </c>
    </row>
    <row r="404" spans="2:11" ht="18" customHeight="1" x14ac:dyDescent="0.3">
      <c r="B404" s="277">
        <f t="shared" si="45"/>
        <v>4</v>
      </c>
      <c r="C404" s="109" t="s">
        <v>291</v>
      </c>
      <c r="D404" s="311" t="s">
        <v>290</v>
      </c>
      <c r="E404" s="222"/>
      <c r="F404" s="223"/>
      <c r="G404" s="222"/>
      <c r="H404" s="124" t="s">
        <v>278</v>
      </c>
      <c r="I404" s="639" t="s">
        <v>35</v>
      </c>
      <c r="J404" s="640" t="s">
        <v>72</v>
      </c>
      <c r="K404" s="275">
        <f t="shared" si="46"/>
        <v>4</v>
      </c>
    </row>
    <row r="405" spans="2:11" ht="18" customHeight="1" x14ac:dyDescent="0.3">
      <c r="B405" s="277">
        <f t="shared" si="45"/>
        <v>5</v>
      </c>
      <c r="C405" s="108" t="s">
        <v>291</v>
      </c>
      <c r="D405" s="310" t="s">
        <v>283</v>
      </c>
      <c r="E405" s="222"/>
      <c r="F405" s="223"/>
      <c r="G405" s="222"/>
      <c r="H405" s="124" t="s">
        <v>278</v>
      </c>
      <c r="I405" s="639" t="s">
        <v>35</v>
      </c>
      <c r="J405" s="676" t="s">
        <v>135</v>
      </c>
      <c r="K405" s="275">
        <f t="shared" si="46"/>
        <v>5</v>
      </c>
    </row>
    <row r="406" spans="2:11" ht="18" customHeight="1" x14ac:dyDescent="0.3">
      <c r="B406" s="277">
        <f t="shared" si="45"/>
        <v>6</v>
      </c>
      <c r="C406" s="108" t="s">
        <v>291</v>
      </c>
      <c r="D406" s="310" t="s">
        <v>286</v>
      </c>
      <c r="E406" s="222"/>
      <c r="F406" s="223"/>
      <c r="G406" s="222"/>
      <c r="H406" s="124" t="s">
        <v>278</v>
      </c>
      <c r="I406" s="640" t="s">
        <v>72</v>
      </c>
      <c r="J406" s="676" t="s">
        <v>134</v>
      </c>
      <c r="K406" s="275">
        <f t="shared" si="46"/>
        <v>6</v>
      </c>
    </row>
    <row r="407" spans="2:11" ht="18" customHeight="1" x14ac:dyDescent="0.3">
      <c r="B407" s="277">
        <f t="shared" si="45"/>
        <v>7</v>
      </c>
      <c r="C407" s="108" t="s">
        <v>291</v>
      </c>
      <c r="D407" s="310" t="s">
        <v>285</v>
      </c>
      <c r="E407" s="222"/>
      <c r="F407" s="223"/>
      <c r="G407" s="222"/>
      <c r="H407" s="124" t="s">
        <v>278</v>
      </c>
      <c r="I407" s="676" t="s">
        <v>134</v>
      </c>
      <c r="J407" s="640" t="s">
        <v>72</v>
      </c>
      <c r="K407" s="275">
        <f t="shared" si="46"/>
        <v>7</v>
      </c>
    </row>
    <row r="408" spans="2:11" ht="18" customHeight="1" x14ac:dyDescent="0.25">
      <c r="B408" s="277">
        <f t="shared" si="45"/>
        <v>8</v>
      </c>
      <c r="C408" s="108" t="s">
        <v>308</v>
      </c>
      <c r="D408" s="310" t="s">
        <v>313</v>
      </c>
      <c r="E408" s="256"/>
      <c r="F408" s="256"/>
      <c r="G408" s="257"/>
      <c r="H408" s="124" t="s">
        <v>61</v>
      </c>
      <c r="I408" s="640" t="s">
        <v>72</v>
      </c>
      <c r="J408" s="640"/>
      <c r="K408" s="275">
        <f t="shared" si="46"/>
        <v>8</v>
      </c>
    </row>
    <row r="409" spans="2:11" ht="18" customHeight="1" x14ac:dyDescent="0.3">
      <c r="B409" s="277">
        <f t="shared" si="45"/>
        <v>9</v>
      </c>
      <c r="C409" s="108" t="s">
        <v>291</v>
      </c>
      <c r="D409" s="310" t="s">
        <v>288</v>
      </c>
      <c r="E409" s="222"/>
      <c r="F409" s="223"/>
      <c r="G409" s="222"/>
      <c r="H409" s="124" t="s">
        <v>278</v>
      </c>
      <c r="I409" s="640" t="s">
        <v>72</v>
      </c>
      <c r="J409" s="639" t="s">
        <v>35</v>
      </c>
      <c r="K409" s="275">
        <f t="shared" si="46"/>
        <v>9</v>
      </c>
    </row>
    <row r="410" spans="2:11" ht="18" customHeight="1" thickBot="1" x14ac:dyDescent="0.35">
      <c r="B410" s="368">
        <f t="shared" si="45"/>
        <v>10</v>
      </c>
      <c r="C410" s="110" t="s">
        <v>291</v>
      </c>
      <c r="D410" s="312" t="s">
        <v>289</v>
      </c>
      <c r="E410" s="152"/>
      <c r="F410" s="153"/>
      <c r="G410" s="152"/>
      <c r="H410" s="125" t="s">
        <v>278</v>
      </c>
      <c r="I410" s="716" t="s">
        <v>72</v>
      </c>
      <c r="J410" s="651" t="s">
        <v>46</v>
      </c>
      <c r="K410" s="275">
        <f t="shared" si="46"/>
        <v>10</v>
      </c>
    </row>
    <row r="411" spans="2:11" ht="18" customHeight="1" x14ac:dyDescent="0.3">
      <c r="B411" s="187">
        <f t="shared" si="45"/>
        <v>11</v>
      </c>
      <c r="C411" s="371" t="s">
        <v>292</v>
      </c>
      <c r="D411" s="373" t="s">
        <v>293</v>
      </c>
      <c r="E411" s="225"/>
      <c r="F411" s="226"/>
      <c r="G411" s="225"/>
      <c r="H411" s="165" t="s">
        <v>278</v>
      </c>
      <c r="I411" s="717" t="s">
        <v>61</v>
      </c>
      <c r="J411" s="653" t="s">
        <v>34</v>
      </c>
      <c r="K411" s="275">
        <f>1</f>
        <v>1</v>
      </c>
    </row>
    <row r="412" spans="2:11" ht="18" customHeight="1" x14ac:dyDescent="0.3">
      <c r="B412" s="186">
        <f t="shared" si="45"/>
        <v>12</v>
      </c>
      <c r="C412" s="367" t="s">
        <v>292</v>
      </c>
      <c r="D412" s="374" t="s">
        <v>294</v>
      </c>
      <c r="E412" s="222"/>
      <c r="F412" s="223"/>
      <c r="G412" s="222"/>
      <c r="H412" s="124" t="s">
        <v>278</v>
      </c>
      <c r="I412" s="640" t="s">
        <v>72</v>
      </c>
      <c r="J412" s="639" t="s">
        <v>136</v>
      </c>
      <c r="K412" s="275">
        <f t="shared" si="46"/>
        <v>2</v>
      </c>
    </row>
    <row r="413" spans="2:11" ht="18" customHeight="1" x14ac:dyDescent="0.3">
      <c r="B413" s="186">
        <f t="shared" si="45"/>
        <v>13</v>
      </c>
      <c r="C413" s="367" t="s">
        <v>292</v>
      </c>
      <c r="D413" s="374" t="s">
        <v>295</v>
      </c>
      <c r="E413" s="222"/>
      <c r="F413" s="223"/>
      <c r="G413" s="222"/>
      <c r="H413" s="124" t="s">
        <v>278</v>
      </c>
      <c r="I413" s="676" t="s">
        <v>46</v>
      </c>
      <c r="J413" s="639" t="s">
        <v>35</v>
      </c>
      <c r="K413" s="275">
        <f t="shared" si="46"/>
        <v>3</v>
      </c>
    </row>
    <row r="414" spans="2:11" ht="18" customHeight="1" x14ac:dyDescent="0.3">
      <c r="B414" s="186">
        <f t="shared" si="45"/>
        <v>14</v>
      </c>
      <c r="C414" s="367" t="s">
        <v>292</v>
      </c>
      <c r="D414" s="375" t="s">
        <v>296</v>
      </c>
      <c r="E414" s="222"/>
      <c r="F414" s="223"/>
      <c r="G414" s="222"/>
      <c r="H414" s="124" t="s">
        <v>278</v>
      </c>
      <c r="I414" s="639" t="s">
        <v>134</v>
      </c>
      <c r="J414" s="639" t="s">
        <v>35</v>
      </c>
      <c r="K414" s="275">
        <f t="shared" si="46"/>
        <v>4</v>
      </c>
    </row>
    <row r="415" spans="2:11" ht="18" customHeight="1" x14ac:dyDescent="0.3">
      <c r="B415" s="186">
        <f t="shared" si="45"/>
        <v>15</v>
      </c>
      <c r="C415" s="369" t="s">
        <v>292</v>
      </c>
      <c r="D415" s="332" t="s">
        <v>297</v>
      </c>
      <c r="E415" s="221"/>
      <c r="F415" s="56"/>
      <c r="G415" s="221"/>
      <c r="H415" s="124" t="s">
        <v>278</v>
      </c>
      <c r="I415" s="639" t="s">
        <v>35</v>
      </c>
      <c r="J415" s="640" t="s">
        <v>72</v>
      </c>
      <c r="K415" s="275">
        <f t="shared" si="46"/>
        <v>5</v>
      </c>
    </row>
    <row r="416" spans="2:11" ht="18" customHeight="1" x14ac:dyDescent="0.3">
      <c r="B416" s="186">
        <f t="shared" si="45"/>
        <v>16</v>
      </c>
      <c r="C416" s="377" t="s">
        <v>292</v>
      </c>
      <c r="D416" s="370" t="s">
        <v>298</v>
      </c>
      <c r="E416" s="251"/>
      <c r="F416" s="252"/>
      <c r="G416" s="253"/>
      <c r="H416" s="124" t="s">
        <v>278</v>
      </c>
      <c r="I416" s="639" t="s">
        <v>35</v>
      </c>
      <c r="J416" s="640" t="s">
        <v>72</v>
      </c>
      <c r="K416" s="275">
        <f t="shared" si="46"/>
        <v>6</v>
      </c>
    </row>
    <row r="417" spans="2:11" ht="18" customHeight="1" x14ac:dyDescent="0.3">
      <c r="B417" s="186">
        <f t="shared" si="45"/>
        <v>17</v>
      </c>
      <c r="C417" s="367" t="s">
        <v>292</v>
      </c>
      <c r="D417" s="375" t="s">
        <v>299</v>
      </c>
      <c r="E417" s="222"/>
      <c r="F417" s="223"/>
      <c r="G417" s="222"/>
      <c r="H417" s="124" t="s">
        <v>278</v>
      </c>
      <c r="I417" s="639" t="s">
        <v>136</v>
      </c>
      <c r="J417" s="640" t="s">
        <v>72</v>
      </c>
      <c r="K417" s="275">
        <f t="shared" si="46"/>
        <v>7</v>
      </c>
    </row>
    <row r="418" spans="2:11" ht="18" customHeight="1" x14ac:dyDescent="0.3">
      <c r="B418" s="186">
        <f t="shared" si="45"/>
        <v>18</v>
      </c>
      <c r="C418" s="367" t="s">
        <v>292</v>
      </c>
      <c r="D418" s="374" t="s">
        <v>300</v>
      </c>
      <c r="E418" s="222"/>
      <c r="F418" s="223"/>
      <c r="G418" s="222"/>
      <c r="H418" s="124" t="s">
        <v>278</v>
      </c>
      <c r="I418" s="649" t="s">
        <v>17</v>
      </c>
      <c r="J418" s="640" t="s">
        <v>72</v>
      </c>
      <c r="K418" s="275">
        <f t="shared" si="46"/>
        <v>8</v>
      </c>
    </row>
    <row r="419" spans="2:11" ht="18" customHeight="1" x14ac:dyDescent="0.3">
      <c r="B419" s="186">
        <f t="shared" si="45"/>
        <v>19</v>
      </c>
      <c r="C419" s="367" t="s">
        <v>292</v>
      </c>
      <c r="D419" s="375" t="s">
        <v>301</v>
      </c>
      <c r="E419" s="222"/>
      <c r="F419" s="223"/>
      <c r="G419" s="222"/>
      <c r="H419" s="124" t="s">
        <v>278</v>
      </c>
      <c r="I419" s="640" t="s">
        <v>72</v>
      </c>
      <c r="J419" s="639" t="s">
        <v>35</v>
      </c>
      <c r="K419" s="275">
        <f t="shared" si="46"/>
        <v>9</v>
      </c>
    </row>
    <row r="420" spans="2:11" ht="18" customHeight="1" x14ac:dyDescent="0.3">
      <c r="B420" s="186">
        <f t="shared" si="45"/>
        <v>20</v>
      </c>
      <c r="C420" s="367" t="s">
        <v>292</v>
      </c>
      <c r="D420" s="375" t="s">
        <v>302</v>
      </c>
      <c r="E420" s="222"/>
      <c r="F420" s="223"/>
      <c r="G420" s="222"/>
      <c r="H420" s="124" t="s">
        <v>278</v>
      </c>
      <c r="I420" s="639" t="s">
        <v>102</v>
      </c>
      <c r="J420" s="639" t="s">
        <v>110</v>
      </c>
      <c r="K420" s="275">
        <f t="shared" si="46"/>
        <v>10</v>
      </c>
    </row>
    <row r="421" spans="2:11" ht="18" customHeight="1" x14ac:dyDescent="0.3">
      <c r="B421" s="186">
        <f t="shared" si="45"/>
        <v>21</v>
      </c>
      <c r="C421" s="367" t="s">
        <v>292</v>
      </c>
      <c r="D421" s="375" t="s">
        <v>303</v>
      </c>
      <c r="E421" s="222"/>
      <c r="F421" s="223"/>
      <c r="G421" s="222"/>
      <c r="H421" s="124" t="s">
        <v>278</v>
      </c>
      <c r="I421" s="676" t="s">
        <v>200</v>
      </c>
      <c r="J421" s="639" t="s">
        <v>35</v>
      </c>
      <c r="K421" s="275">
        <f t="shared" si="46"/>
        <v>11</v>
      </c>
    </row>
    <row r="422" spans="2:11" ht="18" customHeight="1" x14ac:dyDescent="0.3">
      <c r="B422" s="186">
        <f t="shared" si="45"/>
        <v>22</v>
      </c>
      <c r="C422" s="367" t="s">
        <v>292</v>
      </c>
      <c r="D422" s="375" t="s">
        <v>305</v>
      </c>
      <c r="E422" s="222"/>
      <c r="F422" s="223"/>
      <c r="G422" s="222"/>
      <c r="H422" s="124" t="s">
        <v>278</v>
      </c>
      <c r="I422" s="640" t="s">
        <v>72</v>
      </c>
      <c r="J422" s="649" t="s">
        <v>17</v>
      </c>
      <c r="K422" s="275">
        <f t="shared" si="46"/>
        <v>12</v>
      </c>
    </row>
    <row r="423" spans="2:11" ht="18" customHeight="1" x14ac:dyDescent="0.3">
      <c r="B423" s="186">
        <f t="shared" si="45"/>
        <v>23</v>
      </c>
      <c r="C423" s="367" t="s">
        <v>292</v>
      </c>
      <c r="D423" s="375" t="s">
        <v>304</v>
      </c>
      <c r="E423" s="222"/>
      <c r="F423" s="223"/>
      <c r="G423" s="222"/>
      <c r="H423" s="124" t="s">
        <v>278</v>
      </c>
      <c r="I423" s="640" t="s">
        <v>57</v>
      </c>
      <c r="J423" s="649" t="s">
        <v>43</v>
      </c>
      <c r="K423" s="275">
        <f t="shared" si="46"/>
        <v>13</v>
      </c>
    </row>
    <row r="424" spans="2:11" ht="18" customHeight="1" x14ac:dyDescent="0.3">
      <c r="B424" s="186">
        <f t="shared" si="45"/>
        <v>24</v>
      </c>
      <c r="C424" s="367" t="s">
        <v>292</v>
      </c>
      <c r="D424" s="375" t="s">
        <v>306</v>
      </c>
      <c r="E424" s="222"/>
      <c r="F424" s="223"/>
      <c r="G424" s="222"/>
      <c r="H424" s="124" t="s">
        <v>278</v>
      </c>
      <c r="I424" s="663" t="s">
        <v>56</v>
      </c>
      <c r="J424" s="639" t="s">
        <v>35</v>
      </c>
      <c r="K424" s="275">
        <f t="shared" si="46"/>
        <v>14</v>
      </c>
    </row>
    <row r="425" spans="2:11" ht="18" customHeight="1" thickBot="1" x14ac:dyDescent="0.35">
      <c r="B425" s="185">
        <f t="shared" si="45"/>
        <v>25</v>
      </c>
      <c r="C425" s="372" t="s">
        <v>292</v>
      </c>
      <c r="D425" s="376" t="s">
        <v>307</v>
      </c>
      <c r="E425" s="152"/>
      <c r="F425" s="153"/>
      <c r="G425" s="152"/>
      <c r="H425" s="124" t="s">
        <v>278</v>
      </c>
      <c r="I425" s="643" t="s">
        <v>44</v>
      </c>
      <c r="J425" s="716" t="s">
        <v>72</v>
      </c>
      <c r="K425" s="275">
        <f t="shared" si="46"/>
        <v>15</v>
      </c>
    </row>
    <row r="426" spans="2:11" ht="18" customHeight="1" x14ac:dyDescent="0.25">
      <c r="B426" s="279">
        <f t="shared" si="45"/>
        <v>26</v>
      </c>
      <c r="C426" s="122" t="s">
        <v>308</v>
      </c>
      <c r="D426" s="309" t="s">
        <v>312</v>
      </c>
      <c r="E426" s="381"/>
      <c r="F426" s="381"/>
      <c r="G426" s="381"/>
      <c r="H426" s="123" t="s">
        <v>61</v>
      </c>
      <c r="I426" s="715" t="s">
        <v>72</v>
      </c>
      <c r="J426" s="653" t="s">
        <v>36</v>
      </c>
      <c r="K426" s="275">
        <f>1</f>
        <v>1</v>
      </c>
    </row>
    <row r="427" spans="2:11" ht="18" customHeight="1" x14ac:dyDescent="0.25">
      <c r="B427" s="285">
        <f t="shared" si="45"/>
        <v>27</v>
      </c>
      <c r="C427" s="127" t="s">
        <v>308</v>
      </c>
      <c r="D427" s="310" t="s">
        <v>309</v>
      </c>
      <c r="E427" s="254"/>
      <c r="F427" s="254"/>
      <c r="G427" s="254"/>
      <c r="H427" s="165" t="s">
        <v>61</v>
      </c>
      <c r="I427" s="718" t="s">
        <v>72</v>
      </c>
      <c r="J427" s="676" t="s">
        <v>36</v>
      </c>
      <c r="K427" s="275">
        <f t="shared" si="46"/>
        <v>2</v>
      </c>
    </row>
    <row r="428" spans="2:11" ht="18" customHeight="1" x14ac:dyDescent="0.25">
      <c r="B428" s="277">
        <f t="shared" si="45"/>
        <v>28</v>
      </c>
      <c r="C428" s="108" t="s">
        <v>308</v>
      </c>
      <c r="D428" s="310" t="s">
        <v>315</v>
      </c>
      <c r="E428" s="204"/>
      <c r="F428" s="204"/>
      <c r="G428" s="204"/>
      <c r="H428" s="124" t="s">
        <v>61</v>
      </c>
      <c r="I428" s="640" t="s">
        <v>72</v>
      </c>
      <c r="J428" s="676" t="s">
        <v>36</v>
      </c>
      <c r="K428" s="275">
        <f t="shared" si="46"/>
        <v>3</v>
      </c>
    </row>
    <row r="429" spans="2:11" ht="18" customHeight="1" x14ac:dyDescent="0.25">
      <c r="B429" s="277">
        <f t="shared" si="45"/>
        <v>29</v>
      </c>
      <c r="C429" s="108" t="s">
        <v>308</v>
      </c>
      <c r="D429" s="310" t="s">
        <v>314</v>
      </c>
      <c r="E429" s="204"/>
      <c r="F429" s="204"/>
      <c r="G429" s="204"/>
      <c r="H429" s="124" t="s">
        <v>61</v>
      </c>
      <c r="I429" s="640" t="s">
        <v>72</v>
      </c>
      <c r="J429" s="676" t="s">
        <v>36</v>
      </c>
      <c r="K429" s="275">
        <f t="shared" si="46"/>
        <v>4</v>
      </c>
    </row>
    <row r="430" spans="2:11" ht="18" customHeight="1" x14ac:dyDescent="0.25">
      <c r="B430" s="277">
        <f t="shared" si="45"/>
        <v>30</v>
      </c>
      <c r="C430" s="108" t="s">
        <v>308</v>
      </c>
      <c r="D430" s="310" t="s">
        <v>316</v>
      </c>
      <c r="E430" s="204"/>
      <c r="F430" s="204"/>
      <c r="G430" s="204"/>
      <c r="H430" s="124" t="s">
        <v>61</v>
      </c>
      <c r="I430" s="640" t="s">
        <v>72</v>
      </c>
      <c r="J430" s="676" t="s">
        <v>36</v>
      </c>
      <c r="K430" s="275">
        <f t="shared" si="46"/>
        <v>5</v>
      </c>
    </row>
    <row r="431" spans="2:11" ht="18" customHeight="1" x14ac:dyDescent="0.25">
      <c r="B431" s="277">
        <f t="shared" si="45"/>
        <v>31</v>
      </c>
      <c r="C431" s="108" t="s">
        <v>308</v>
      </c>
      <c r="D431" s="310" t="s">
        <v>310</v>
      </c>
      <c r="E431" s="204"/>
      <c r="F431" s="204"/>
      <c r="G431" s="204"/>
      <c r="H431" s="124" t="s">
        <v>61</v>
      </c>
      <c r="I431" s="640" t="s">
        <v>72</v>
      </c>
      <c r="J431" s="676" t="s">
        <v>36</v>
      </c>
      <c r="K431" s="275">
        <f t="shared" si="46"/>
        <v>6</v>
      </c>
    </row>
    <row r="432" spans="2:11" ht="18" customHeight="1" x14ac:dyDescent="0.25">
      <c r="B432" s="277">
        <f t="shared" si="45"/>
        <v>32</v>
      </c>
      <c r="C432" s="108" t="s">
        <v>308</v>
      </c>
      <c r="D432" s="310" t="s">
        <v>311</v>
      </c>
      <c r="E432" s="204"/>
      <c r="F432" s="204"/>
      <c r="G432" s="204"/>
      <c r="H432" s="124" t="s">
        <v>61</v>
      </c>
      <c r="I432" s="640" t="s">
        <v>72</v>
      </c>
      <c r="J432" s="676" t="s">
        <v>36</v>
      </c>
      <c r="K432" s="275">
        <f t="shared" si="46"/>
        <v>7</v>
      </c>
    </row>
    <row r="433" spans="2:11" ht="18" customHeight="1" x14ac:dyDescent="0.25">
      <c r="B433" s="277">
        <f t="shared" si="45"/>
        <v>33</v>
      </c>
      <c r="C433" s="108" t="s">
        <v>308</v>
      </c>
      <c r="D433" s="310" t="s">
        <v>318</v>
      </c>
      <c r="E433" s="204"/>
      <c r="F433" s="204"/>
      <c r="G433" s="204"/>
      <c r="H433" s="124" t="s">
        <v>61</v>
      </c>
      <c r="I433" s="640" t="s">
        <v>72</v>
      </c>
      <c r="J433" s="676" t="s">
        <v>36</v>
      </c>
      <c r="K433" s="275">
        <f t="shared" si="46"/>
        <v>8</v>
      </c>
    </row>
    <row r="434" spans="2:11" ht="18" customHeight="1" thickBot="1" x14ac:dyDescent="0.3">
      <c r="B434" s="277">
        <f t="shared" si="45"/>
        <v>34</v>
      </c>
      <c r="C434" s="110" t="s">
        <v>308</v>
      </c>
      <c r="D434" s="312" t="s">
        <v>317</v>
      </c>
      <c r="E434" s="382"/>
      <c r="F434" s="383"/>
      <c r="G434" s="383"/>
      <c r="H434" s="125" t="s">
        <v>61</v>
      </c>
      <c r="I434" s="716" t="s">
        <v>72</v>
      </c>
      <c r="J434" s="669" t="s">
        <v>36</v>
      </c>
      <c r="K434" s="275">
        <f t="shared" si="46"/>
        <v>9</v>
      </c>
    </row>
    <row r="435" spans="2:11" ht="18" customHeight="1" x14ac:dyDescent="0.25">
      <c r="B435" s="279">
        <f t="shared" si="45"/>
        <v>35</v>
      </c>
      <c r="C435" s="371" t="s">
        <v>335</v>
      </c>
      <c r="D435" s="397" t="s">
        <v>327</v>
      </c>
      <c r="E435" s="208"/>
      <c r="F435" s="206"/>
      <c r="G435" s="206"/>
      <c r="H435" s="123" t="s">
        <v>61</v>
      </c>
      <c r="I435" s="715" t="s">
        <v>72</v>
      </c>
      <c r="J435" s="653" t="s">
        <v>36</v>
      </c>
      <c r="K435" s="275">
        <f>1</f>
        <v>1</v>
      </c>
    </row>
    <row r="436" spans="2:11" ht="18" customHeight="1" x14ac:dyDescent="0.25">
      <c r="B436" s="277">
        <f t="shared" si="45"/>
        <v>36</v>
      </c>
      <c r="C436" s="367" t="s">
        <v>335</v>
      </c>
      <c r="D436" s="379" t="s">
        <v>323</v>
      </c>
      <c r="E436" s="207"/>
      <c r="F436" s="204"/>
      <c r="G436" s="204"/>
      <c r="H436" s="124" t="s">
        <v>61</v>
      </c>
      <c r="I436" s="640" t="s">
        <v>72</v>
      </c>
      <c r="J436" s="676" t="s">
        <v>36</v>
      </c>
      <c r="K436" s="275">
        <f t="shared" si="46"/>
        <v>2</v>
      </c>
    </row>
    <row r="437" spans="2:11" ht="18" customHeight="1" x14ac:dyDescent="0.25">
      <c r="B437" s="277">
        <f t="shared" si="45"/>
        <v>37</v>
      </c>
      <c r="C437" s="367" t="s">
        <v>335</v>
      </c>
      <c r="D437" s="379" t="s">
        <v>329</v>
      </c>
      <c r="E437" s="207"/>
      <c r="F437" s="204"/>
      <c r="G437" s="204"/>
      <c r="H437" s="124" t="s">
        <v>61</v>
      </c>
      <c r="I437" s="640" t="s">
        <v>72</v>
      </c>
      <c r="J437" s="676" t="s">
        <v>36</v>
      </c>
      <c r="K437" s="275">
        <f t="shared" si="46"/>
        <v>3</v>
      </c>
    </row>
    <row r="438" spans="2:11" ht="18" customHeight="1" x14ac:dyDescent="0.25">
      <c r="B438" s="277">
        <f t="shared" si="45"/>
        <v>38</v>
      </c>
      <c r="C438" s="367" t="s">
        <v>335</v>
      </c>
      <c r="D438" s="379" t="s">
        <v>321</v>
      </c>
      <c r="E438" s="207"/>
      <c r="F438" s="204"/>
      <c r="G438" s="204"/>
      <c r="H438" s="124" t="s">
        <v>61</v>
      </c>
      <c r="I438" s="640" t="s">
        <v>72</v>
      </c>
      <c r="J438" s="676" t="s">
        <v>36</v>
      </c>
      <c r="K438" s="275">
        <f t="shared" si="46"/>
        <v>4</v>
      </c>
    </row>
    <row r="439" spans="2:11" ht="18" customHeight="1" x14ac:dyDescent="0.25">
      <c r="B439" s="277">
        <f t="shared" si="45"/>
        <v>39</v>
      </c>
      <c r="C439" s="367" t="s">
        <v>335</v>
      </c>
      <c r="D439" s="379" t="s">
        <v>326</v>
      </c>
      <c r="E439" s="207"/>
      <c r="F439" s="204"/>
      <c r="G439" s="204"/>
      <c r="H439" s="124" t="s">
        <v>61</v>
      </c>
      <c r="I439" s="640" t="s">
        <v>72</v>
      </c>
      <c r="J439" s="676" t="s">
        <v>36</v>
      </c>
      <c r="K439" s="275">
        <f t="shared" si="46"/>
        <v>5</v>
      </c>
    </row>
    <row r="440" spans="2:11" ht="18" customHeight="1" x14ac:dyDescent="0.25">
      <c r="B440" s="277">
        <f t="shared" si="45"/>
        <v>40</v>
      </c>
      <c r="C440" s="367" t="s">
        <v>335</v>
      </c>
      <c r="D440" s="379" t="s">
        <v>333</v>
      </c>
      <c r="E440" s="207"/>
      <c r="F440" s="204"/>
      <c r="G440" s="204"/>
      <c r="H440" s="124" t="s">
        <v>61</v>
      </c>
      <c r="I440" s="640" t="s">
        <v>72</v>
      </c>
      <c r="J440" s="676" t="s">
        <v>36</v>
      </c>
      <c r="K440" s="275">
        <f t="shared" si="46"/>
        <v>6</v>
      </c>
    </row>
    <row r="441" spans="2:11" ht="18" customHeight="1" x14ac:dyDescent="0.25">
      <c r="B441" s="277">
        <f t="shared" si="45"/>
        <v>41</v>
      </c>
      <c r="C441" s="367" t="s">
        <v>335</v>
      </c>
      <c r="D441" s="379" t="s">
        <v>328</v>
      </c>
      <c r="E441" s="207"/>
      <c r="F441" s="204"/>
      <c r="G441" s="204"/>
      <c r="H441" s="124" t="s">
        <v>61</v>
      </c>
      <c r="I441" s="640" t="s">
        <v>72</v>
      </c>
      <c r="J441" s="676" t="s">
        <v>36</v>
      </c>
      <c r="K441" s="275">
        <f t="shared" si="46"/>
        <v>7</v>
      </c>
    </row>
    <row r="442" spans="2:11" ht="18" customHeight="1" x14ac:dyDescent="0.25">
      <c r="B442" s="277">
        <f t="shared" si="45"/>
        <v>42</v>
      </c>
      <c r="C442" s="367" t="s">
        <v>335</v>
      </c>
      <c r="D442" s="379" t="s">
        <v>331</v>
      </c>
      <c r="E442" s="207"/>
      <c r="F442" s="204"/>
      <c r="G442" s="204"/>
      <c r="H442" s="124" t="s">
        <v>61</v>
      </c>
      <c r="I442" s="640" t="s">
        <v>72</v>
      </c>
      <c r="J442" s="676" t="s">
        <v>36</v>
      </c>
      <c r="K442" s="275">
        <f t="shared" si="46"/>
        <v>8</v>
      </c>
    </row>
    <row r="443" spans="2:11" ht="18" customHeight="1" x14ac:dyDescent="0.25">
      <c r="B443" s="277">
        <f t="shared" si="45"/>
        <v>43</v>
      </c>
      <c r="C443" s="367" t="s">
        <v>335</v>
      </c>
      <c r="D443" s="379" t="s">
        <v>322</v>
      </c>
      <c r="E443" s="207"/>
      <c r="F443" s="204"/>
      <c r="G443" s="204"/>
      <c r="H443" s="124" t="s">
        <v>61</v>
      </c>
      <c r="I443" s="640" t="s">
        <v>72</v>
      </c>
      <c r="J443" s="676" t="s">
        <v>36</v>
      </c>
      <c r="K443" s="275">
        <f t="shared" si="46"/>
        <v>9</v>
      </c>
    </row>
    <row r="444" spans="2:11" ht="18" customHeight="1" x14ac:dyDescent="0.25">
      <c r="B444" s="277">
        <f t="shared" si="45"/>
        <v>44</v>
      </c>
      <c r="C444" s="367" t="s">
        <v>335</v>
      </c>
      <c r="D444" s="379" t="s">
        <v>332</v>
      </c>
      <c r="E444" s="207"/>
      <c r="F444" s="204"/>
      <c r="G444" s="204"/>
      <c r="H444" s="124" t="s">
        <v>61</v>
      </c>
      <c r="I444" s="640" t="s">
        <v>72</v>
      </c>
      <c r="J444" s="676" t="s">
        <v>36</v>
      </c>
      <c r="K444" s="275">
        <f t="shared" si="46"/>
        <v>10</v>
      </c>
    </row>
    <row r="445" spans="2:11" ht="18" customHeight="1" x14ac:dyDescent="0.25">
      <c r="B445" s="307">
        <f t="shared" si="45"/>
        <v>45</v>
      </c>
      <c r="C445" s="369" t="s">
        <v>335</v>
      </c>
      <c r="D445" s="398" t="s">
        <v>320</v>
      </c>
      <c r="E445" s="387"/>
      <c r="F445" s="388"/>
      <c r="G445" s="388"/>
      <c r="H445" s="124" t="s">
        <v>61</v>
      </c>
      <c r="I445" s="640" t="s">
        <v>72</v>
      </c>
      <c r="J445" s="676" t="s">
        <v>36</v>
      </c>
      <c r="K445" s="275">
        <f t="shared" si="46"/>
        <v>11</v>
      </c>
    </row>
    <row r="446" spans="2:11" ht="18" customHeight="1" x14ac:dyDescent="0.25">
      <c r="B446" s="277">
        <f t="shared" si="45"/>
        <v>46</v>
      </c>
      <c r="C446" s="377" t="s">
        <v>335</v>
      </c>
      <c r="D446" s="379" t="s">
        <v>334</v>
      </c>
      <c r="E446" s="390"/>
      <c r="F446" s="391"/>
      <c r="G446" s="392"/>
      <c r="H446" s="124" t="s">
        <v>61</v>
      </c>
      <c r="I446" s="640" t="s">
        <v>72</v>
      </c>
      <c r="J446" s="676" t="s">
        <v>36</v>
      </c>
      <c r="K446" s="275">
        <f t="shared" si="46"/>
        <v>12</v>
      </c>
    </row>
    <row r="447" spans="2:11" ht="18" customHeight="1" x14ac:dyDescent="0.25">
      <c r="B447" s="384">
        <f t="shared" si="45"/>
        <v>47</v>
      </c>
      <c r="C447" s="369" t="s">
        <v>335</v>
      </c>
      <c r="D447" s="398" t="s">
        <v>324</v>
      </c>
      <c r="E447" s="393"/>
      <c r="F447" s="380"/>
      <c r="G447" s="380"/>
      <c r="H447" s="124" t="s">
        <v>61</v>
      </c>
      <c r="I447" s="640" t="s">
        <v>72</v>
      </c>
      <c r="J447" s="676" t="s">
        <v>36</v>
      </c>
      <c r="K447" s="275">
        <f t="shared" si="46"/>
        <v>13</v>
      </c>
    </row>
    <row r="448" spans="2:11" ht="18" customHeight="1" x14ac:dyDescent="0.25">
      <c r="B448" s="277">
        <f t="shared" si="45"/>
        <v>48</v>
      </c>
      <c r="C448" s="377" t="s">
        <v>335</v>
      </c>
      <c r="D448" s="379" t="s">
        <v>330</v>
      </c>
      <c r="E448" s="390"/>
      <c r="F448" s="391"/>
      <c r="G448" s="392"/>
      <c r="H448" s="124" t="s">
        <v>61</v>
      </c>
      <c r="I448" s="640" t="s">
        <v>72</v>
      </c>
      <c r="J448" s="676" t="s">
        <v>36</v>
      </c>
      <c r="K448" s="275">
        <f t="shared" si="46"/>
        <v>14</v>
      </c>
    </row>
    <row r="449" spans="2:11" ht="18" customHeight="1" x14ac:dyDescent="0.25">
      <c r="B449" s="384">
        <f t="shared" si="45"/>
        <v>49</v>
      </c>
      <c r="C449" s="369" t="s">
        <v>335</v>
      </c>
      <c r="D449" s="398" t="s">
        <v>325</v>
      </c>
      <c r="E449" s="393"/>
      <c r="F449" s="380"/>
      <c r="G449" s="380"/>
      <c r="H449" s="124" t="s">
        <v>61</v>
      </c>
      <c r="I449" s="640" t="s">
        <v>72</v>
      </c>
      <c r="J449" s="676" t="s">
        <v>36</v>
      </c>
      <c r="K449" s="275">
        <f t="shared" si="46"/>
        <v>15</v>
      </c>
    </row>
    <row r="450" spans="2:11" ht="18" customHeight="1" thickBot="1" x14ac:dyDescent="0.3">
      <c r="B450" s="278">
        <f t="shared" si="45"/>
        <v>50</v>
      </c>
      <c r="C450" s="378" t="s">
        <v>335</v>
      </c>
      <c r="D450" s="394" t="s">
        <v>319</v>
      </c>
      <c r="E450" s="394"/>
      <c r="F450" s="395"/>
      <c r="G450" s="396"/>
      <c r="H450" s="125" t="s">
        <v>61</v>
      </c>
      <c r="I450" s="716" t="s">
        <v>72</v>
      </c>
      <c r="J450" s="669" t="s">
        <v>36</v>
      </c>
      <c r="K450" s="275">
        <f t="shared" si="46"/>
        <v>16</v>
      </c>
    </row>
    <row r="451" spans="2:11" ht="18" customHeight="1" x14ac:dyDescent="0.25">
      <c r="B451" s="279">
        <f t="shared" si="45"/>
        <v>51</v>
      </c>
      <c r="C451" s="401" t="s">
        <v>336</v>
      </c>
      <c r="D451" s="205" t="s">
        <v>337</v>
      </c>
      <c r="E451" s="400"/>
      <c r="F451" s="400"/>
      <c r="G451" s="400"/>
      <c r="H451" s="123" t="s">
        <v>56</v>
      </c>
      <c r="I451" s="719" t="s">
        <v>56</v>
      </c>
      <c r="J451" s="720" t="s">
        <v>46</v>
      </c>
      <c r="K451" s="275">
        <f>1</f>
        <v>1</v>
      </c>
    </row>
    <row r="452" spans="2:11" ht="18" customHeight="1" x14ac:dyDescent="0.25">
      <c r="B452" s="277">
        <f t="shared" si="45"/>
        <v>52</v>
      </c>
      <c r="C452" s="402" t="s">
        <v>336</v>
      </c>
      <c r="D452" s="403" t="s">
        <v>338</v>
      </c>
      <c r="E452" s="404"/>
      <c r="F452" s="404"/>
      <c r="G452" s="404"/>
      <c r="H452" s="165" t="s">
        <v>56</v>
      </c>
      <c r="I452" s="721" t="s">
        <v>56</v>
      </c>
      <c r="J452" s="655" t="s">
        <v>46</v>
      </c>
      <c r="K452" s="275">
        <f t="shared" si="46"/>
        <v>2</v>
      </c>
    </row>
    <row r="453" spans="2:11" ht="18" customHeight="1" x14ac:dyDescent="0.25">
      <c r="B453" s="277">
        <f t="shared" si="45"/>
        <v>53</v>
      </c>
      <c r="C453" s="405" t="s">
        <v>336</v>
      </c>
      <c r="D453" s="406" t="s">
        <v>339</v>
      </c>
      <c r="E453" s="389"/>
      <c r="F453" s="389"/>
      <c r="G453" s="389"/>
      <c r="H453" s="124" t="s">
        <v>56</v>
      </c>
      <c r="I453" s="722" t="s">
        <v>56</v>
      </c>
      <c r="J453" s="658" t="s">
        <v>46</v>
      </c>
      <c r="K453" s="275">
        <f t="shared" si="46"/>
        <v>3</v>
      </c>
    </row>
    <row r="454" spans="2:11" ht="18" customHeight="1" x14ac:dyDescent="0.25">
      <c r="B454" s="277">
        <f t="shared" si="45"/>
        <v>54</v>
      </c>
      <c r="C454" s="405" t="s">
        <v>336</v>
      </c>
      <c r="D454" s="406" t="s">
        <v>340</v>
      </c>
      <c r="E454" s="389"/>
      <c r="F454" s="389"/>
      <c r="G454" s="389"/>
      <c r="H454" s="124" t="s">
        <v>56</v>
      </c>
      <c r="I454" s="722" t="s">
        <v>56</v>
      </c>
      <c r="J454" s="658" t="s">
        <v>46</v>
      </c>
      <c r="K454" s="275">
        <f t="shared" si="46"/>
        <v>4</v>
      </c>
    </row>
    <row r="455" spans="2:11" ht="18" customHeight="1" x14ac:dyDescent="0.25">
      <c r="B455" s="277">
        <f t="shared" si="45"/>
        <v>55</v>
      </c>
      <c r="C455" s="405" t="s">
        <v>336</v>
      </c>
      <c r="D455" s="406" t="s">
        <v>341</v>
      </c>
      <c r="E455" s="389"/>
      <c r="F455" s="389"/>
      <c r="G455" s="389"/>
      <c r="H455" s="124" t="s">
        <v>35</v>
      </c>
      <c r="I455" s="658" t="s">
        <v>35</v>
      </c>
      <c r="J455" s="722" t="s">
        <v>72</v>
      </c>
      <c r="K455" s="275">
        <f t="shared" si="46"/>
        <v>5</v>
      </c>
    </row>
    <row r="456" spans="2:11" ht="18" customHeight="1" x14ac:dyDescent="0.25">
      <c r="B456" s="277">
        <f t="shared" si="45"/>
        <v>56</v>
      </c>
      <c r="C456" s="405" t="s">
        <v>336</v>
      </c>
      <c r="D456" s="406" t="s">
        <v>342</v>
      </c>
      <c r="E456" s="389"/>
      <c r="F456" s="389"/>
      <c r="G456" s="389"/>
      <c r="H456" s="124" t="s">
        <v>56</v>
      </c>
      <c r="I456" s="722" t="s">
        <v>56</v>
      </c>
      <c r="J456" s="658" t="s">
        <v>46</v>
      </c>
      <c r="K456" s="275">
        <f t="shared" si="46"/>
        <v>6</v>
      </c>
    </row>
    <row r="457" spans="2:11" ht="18" customHeight="1" x14ac:dyDescent="0.25">
      <c r="B457" s="277">
        <f t="shared" si="45"/>
        <v>57</v>
      </c>
      <c r="C457" s="405" t="s">
        <v>336</v>
      </c>
      <c r="D457" s="406" t="s">
        <v>343</v>
      </c>
      <c r="E457" s="389"/>
      <c r="F457" s="389"/>
      <c r="G457" s="389"/>
      <c r="H457" s="124" t="s">
        <v>56</v>
      </c>
      <c r="I457" s="722" t="s">
        <v>56</v>
      </c>
      <c r="J457" s="658" t="s">
        <v>46</v>
      </c>
      <c r="K457" s="275">
        <f t="shared" si="46"/>
        <v>7</v>
      </c>
    </row>
    <row r="458" spans="2:11" ht="18" customHeight="1" x14ac:dyDescent="0.25">
      <c r="B458" s="277">
        <f t="shared" si="45"/>
        <v>58</v>
      </c>
      <c r="C458" s="405" t="s">
        <v>336</v>
      </c>
      <c r="D458" s="406" t="s">
        <v>344</v>
      </c>
      <c r="E458" s="389"/>
      <c r="F458" s="389"/>
      <c r="G458" s="389"/>
      <c r="H458" s="124" t="s">
        <v>56</v>
      </c>
      <c r="I458" s="658" t="s">
        <v>46</v>
      </c>
      <c r="J458" s="658" t="s">
        <v>66</v>
      </c>
      <c r="K458" s="275">
        <f t="shared" si="46"/>
        <v>8</v>
      </c>
    </row>
    <row r="459" spans="2:11" ht="18" customHeight="1" x14ac:dyDescent="0.25">
      <c r="B459" s="277">
        <f t="shared" si="45"/>
        <v>59</v>
      </c>
      <c r="C459" s="405" t="s">
        <v>336</v>
      </c>
      <c r="D459" s="406" t="s">
        <v>345</v>
      </c>
      <c r="E459" s="389"/>
      <c r="F459" s="389"/>
      <c r="G459" s="389"/>
      <c r="H459" s="124" t="s">
        <v>56</v>
      </c>
      <c r="I459" s="658" t="s">
        <v>56</v>
      </c>
      <c r="J459" s="658" t="s">
        <v>46</v>
      </c>
      <c r="K459" s="275">
        <f t="shared" si="46"/>
        <v>9</v>
      </c>
    </row>
    <row r="460" spans="2:11" ht="18" customHeight="1" x14ac:dyDescent="0.25">
      <c r="B460" s="277">
        <f t="shared" si="45"/>
        <v>60</v>
      </c>
      <c r="C460" s="405" t="s">
        <v>336</v>
      </c>
      <c r="D460" s="406" t="s">
        <v>346</v>
      </c>
      <c r="E460" s="389"/>
      <c r="F460" s="389"/>
      <c r="G460" s="389"/>
      <c r="H460" s="124" t="s">
        <v>56</v>
      </c>
      <c r="I460" s="658" t="s">
        <v>46</v>
      </c>
      <c r="J460" s="658" t="s">
        <v>66</v>
      </c>
      <c r="K460" s="275">
        <f t="shared" si="46"/>
        <v>10</v>
      </c>
    </row>
    <row r="461" spans="2:11" ht="18" customHeight="1" x14ac:dyDescent="0.25">
      <c r="B461" s="277">
        <f t="shared" si="45"/>
        <v>61</v>
      </c>
      <c r="C461" s="405" t="s">
        <v>336</v>
      </c>
      <c r="D461" s="406" t="s">
        <v>347</v>
      </c>
      <c r="E461" s="389"/>
      <c r="F461" s="389"/>
      <c r="G461" s="389"/>
      <c r="H461" s="124" t="s">
        <v>56</v>
      </c>
      <c r="I461" s="722" t="s">
        <v>56</v>
      </c>
      <c r="J461" s="658" t="s">
        <v>46</v>
      </c>
      <c r="K461" s="275">
        <f t="shared" si="46"/>
        <v>11</v>
      </c>
    </row>
    <row r="462" spans="2:11" ht="18" customHeight="1" thickBot="1" x14ac:dyDescent="0.3">
      <c r="B462" s="278">
        <f t="shared" si="45"/>
        <v>62</v>
      </c>
      <c r="C462" s="399" t="s">
        <v>336</v>
      </c>
      <c r="D462" s="407" t="s">
        <v>348</v>
      </c>
      <c r="E462" s="408"/>
      <c r="F462" s="408"/>
      <c r="G462" s="408"/>
      <c r="H462" s="166" t="s">
        <v>56</v>
      </c>
      <c r="I462" s="723" t="s">
        <v>56</v>
      </c>
      <c r="J462" s="724" t="s">
        <v>46</v>
      </c>
      <c r="K462" s="275">
        <f t="shared" si="46"/>
        <v>12</v>
      </c>
    </row>
    <row r="463" spans="2:11" ht="18" customHeight="1" thickBot="1" x14ac:dyDescent="0.3">
      <c r="B463" s="277">
        <f t="shared" si="45"/>
        <v>63</v>
      </c>
      <c r="C463" s="627" t="s">
        <v>361</v>
      </c>
      <c r="D463" s="782" t="s">
        <v>615</v>
      </c>
      <c r="E463" s="783"/>
      <c r="F463" s="783"/>
      <c r="G463" s="783"/>
      <c r="H463" s="123" t="s">
        <v>56</v>
      </c>
      <c r="I463" s="719"/>
      <c r="J463" s="720"/>
      <c r="K463" s="275">
        <f>1</f>
        <v>1</v>
      </c>
    </row>
    <row r="464" spans="2:11" ht="18" customHeight="1" x14ac:dyDescent="0.25">
      <c r="B464" s="277">
        <f>B463+1</f>
        <v>64</v>
      </c>
      <c r="C464" s="417" t="s">
        <v>361</v>
      </c>
      <c r="D464" s="485" t="s">
        <v>473</v>
      </c>
      <c r="E464" s="749"/>
      <c r="F464" s="749"/>
      <c r="G464" s="780"/>
      <c r="H464" s="781" t="s">
        <v>56</v>
      </c>
      <c r="I464" s="721"/>
      <c r="J464" s="655"/>
      <c r="K464" s="275">
        <f>K463+1</f>
        <v>2</v>
      </c>
    </row>
    <row r="465" spans="2:11" ht="18" customHeight="1" x14ac:dyDescent="0.25">
      <c r="B465" s="277">
        <f t="shared" ref="B465:B492" si="47">B464+1</f>
        <v>65</v>
      </c>
      <c r="C465" s="627" t="s">
        <v>361</v>
      </c>
      <c r="D465" s="628" t="s">
        <v>349</v>
      </c>
      <c r="E465" s="589"/>
      <c r="F465" s="589"/>
      <c r="G465" s="589"/>
      <c r="H465" s="590" t="s">
        <v>56</v>
      </c>
      <c r="I465" s="655" t="s">
        <v>46</v>
      </c>
      <c r="J465" s="655" t="s">
        <v>66</v>
      </c>
      <c r="K465" s="275">
        <f t="shared" ref="K465:K482" si="48">K464+1</f>
        <v>3</v>
      </c>
    </row>
    <row r="466" spans="2:11" ht="18" customHeight="1" x14ac:dyDescent="0.25">
      <c r="B466" s="277">
        <f t="shared" si="47"/>
        <v>66</v>
      </c>
      <c r="C466" s="629" t="s">
        <v>361</v>
      </c>
      <c r="D466" s="423" t="s">
        <v>350</v>
      </c>
      <c r="E466" s="389"/>
      <c r="F466" s="389"/>
      <c r="G466" s="389"/>
      <c r="H466" s="124" t="s">
        <v>56</v>
      </c>
      <c r="I466" s="722" t="s">
        <v>56</v>
      </c>
      <c r="J466" s="658" t="s">
        <v>46</v>
      </c>
      <c r="K466" s="275">
        <f t="shared" si="48"/>
        <v>4</v>
      </c>
    </row>
    <row r="467" spans="2:11" ht="18" customHeight="1" x14ac:dyDescent="0.25">
      <c r="B467" s="277">
        <f t="shared" si="47"/>
        <v>67</v>
      </c>
      <c r="C467" s="629" t="s">
        <v>361</v>
      </c>
      <c r="D467" s="423" t="s">
        <v>351</v>
      </c>
      <c r="E467" s="389"/>
      <c r="F467" s="389"/>
      <c r="G467" s="389"/>
      <c r="H467" s="124" t="s">
        <v>56</v>
      </c>
      <c r="I467" s="722" t="s">
        <v>56</v>
      </c>
      <c r="J467" s="658" t="s">
        <v>46</v>
      </c>
      <c r="K467" s="275">
        <f t="shared" si="48"/>
        <v>5</v>
      </c>
    </row>
    <row r="468" spans="2:11" ht="18" customHeight="1" x14ac:dyDescent="0.25">
      <c r="B468" s="277">
        <f t="shared" si="47"/>
        <v>68</v>
      </c>
      <c r="C468" s="629" t="s">
        <v>361</v>
      </c>
      <c r="D468" s="423" t="s">
        <v>352</v>
      </c>
      <c r="E468" s="389"/>
      <c r="F468" s="389"/>
      <c r="G468" s="389"/>
      <c r="H468" s="124" t="s">
        <v>56</v>
      </c>
      <c r="I468" s="658" t="s">
        <v>46</v>
      </c>
      <c r="J468" s="658" t="s">
        <v>66</v>
      </c>
      <c r="K468" s="275">
        <f t="shared" si="48"/>
        <v>6</v>
      </c>
    </row>
    <row r="469" spans="2:11" ht="18" customHeight="1" x14ac:dyDescent="0.25">
      <c r="B469" s="277">
        <f t="shared" si="47"/>
        <v>69</v>
      </c>
      <c r="C469" s="627" t="s">
        <v>361</v>
      </c>
      <c r="D469" s="628" t="s">
        <v>616</v>
      </c>
      <c r="E469" s="591"/>
      <c r="F469" s="591"/>
      <c r="G469" s="591"/>
      <c r="H469" s="124" t="s">
        <v>56</v>
      </c>
      <c r="I469" s="725"/>
      <c r="J469" s="725"/>
      <c r="K469" s="275">
        <f t="shared" si="48"/>
        <v>7</v>
      </c>
    </row>
    <row r="470" spans="2:11" ht="18" customHeight="1" x14ac:dyDescent="0.25">
      <c r="B470" s="277">
        <f t="shared" si="47"/>
        <v>70</v>
      </c>
      <c r="C470" s="630" t="s">
        <v>361</v>
      </c>
      <c r="D470" s="423" t="s">
        <v>353</v>
      </c>
      <c r="E470" s="389"/>
      <c r="F470" s="389"/>
      <c r="G470" s="389"/>
      <c r="H470" s="124" t="s">
        <v>56</v>
      </c>
      <c r="I470" s="658" t="s">
        <v>46</v>
      </c>
      <c r="J470" s="658" t="s">
        <v>66</v>
      </c>
      <c r="K470" s="275">
        <f t="shared" si="48"/>
        <v>8</v>
      </c>
    </row>
    <row r="471" spans="2:11" ht="18" customHeight="1" x14ac:dyDescent="0.25">
      <c r="B471" s="277">
        <f>B470+1</f>
        <v>71</v>
      </c>
      <c r="C471" s="409" t="s">
        <v>361</v>
      </c>
      <c r="D471" s="314" t="s">
        <v>474</v>
      </c>
      <c r="E471" s="345"/>
      <c r="F471" s="345"/>
      <c r="G471" s="483"/>
      <c r="H471" s="212" t="s">
        <v>56</v>
      </c>
      <c r="I471" s="722"/>
      <c r="J471" s="658"/>
      <c r="K471" s="275">
        <f>K470+1</f>
        <v>9</v>
      </c>
    </row>
    <row r="472" spans="2:11" ht="18" customHeight="1" x14ac:dyDescent="0.25">
      <c r="B472" s="186">
        <f>B471+1</f>
        <v>72</v>
      </c>
      <c r="C472" s="409" t="s">
        <v>361</v>
      </c>
      <c r="D472" s="314" t="s">
        <v>475</v>
      </c>
      <c r="E472" s="345"/>
      <c r="F472" s="345"/>
      <c r="G472" s="483"/>
      <c r="H472" s="212" t="s">
        <v>56</v>
      </c>
      <c r="I472" s="722"/>
      <c r="J472" s="658"/>
      <c r="K472" s="275">
        <f>K471+1</f>
        <v>10</v>
      </c>
    </row>
    <row r="473" spans="2:11" ht="18" customHeight="1" x14ac:dyDescent="0.25">
      <c r="B473" s="277">
        <f t="shared" si="47"/>
        <v>73</v>
      </c>
      <c r="C473" s="627" t="s">
        <v>361</v>
      </c>
      <c r="D473" s="628" t="s">
        <v>617</v>
      </c>
      <c r="E473" s="591"/>
      <c r="F473" s="591"/>
      <c r="G473" s="591"/>
      <c r="H473" s="124" t="s">
        <v>56</v>
      </c>
      <c r="I473" s="658"/>
      <c r="J473" s="658"/>
      <c r="K473" s="275">
        <f t="shared" si="48"/>
        <v>11</v>
      </c>
    </row>
    <row r="474" spans="2:11" ht="18" customHeight="1" x14ac:dyDescent="0.25">
      <c r="B474" s="186">
        <f>B473+1</f>
        <v>74</v>
      </c>
      <c r="C474" s="409" t="s">
        <v>361</v>
      </c>
      <c r="D474" s="314" t="s">
        <v>476</v>
      </c>
      <c r="E474" s="345"/>
      <c r="F474" s="345"/>
      <c r="G474" s="483"/>
      <c r="H474" s="212" t="s">
        <v>56</v>
      </c>
      <c r="I474" s="722"/>
      <c r="J474" s="658"/>
      <c r="K474" s="275">
        <f>K473+1</f>
        <v>12</v>
      </c>
    </row>
    <row r="475" spans="2:11" ht="18" customHeight="1" x14ac:dyDescent="0.25">
      <c r="B475" s="277">
        <f t="shared" si="47"/>
        <v>75</v>
      </c>
      <c r="C475" s="631" t="s">
        <v>361</v>
      </c>
      <c r="D475" s="632" t="s">
        <v>354</v>
      </c>
      <c r="E475" s="386"/>
      <c r="F475" s="386"/>
      <c r="G475" s="386"/>
      <c r="H475" s="124" t="s">
        <v>35</v>
      </c>
      <c r="I475" s="725" t="s">
        <v>49</v>
      </c>
      <c r="J475" s="725" t="s">
        <v>35</v>
      </c>
      <c r="K475" s="275">
        <f t="shared" si="48"/>
        <v>13</v>
      </c>
    </row>
    <row r="476" spans="2:11" ht="18" customHeight="1" x14ac:dyDescent="0.25">
      <c r="B476" s="186">
        <f t="shared" si="47"/>
        <v>76</v>
      </c>
      <c r="C476" s="630" t="s">
        <v>361</v>
      </c>
      <c r="D476" s="423" t="s">
        <v>355</v>
      </c>
      <c r="E476" s="389"/>
      <c r="F476" s="389"/>
      <c r="G476" s="389"/>
      <c r="H476" s="124" t="s">
        <v>56</v>
      </c>
      <c r="I476" s="722" t="s">
        <v>56</v>
      </c>
      <c r="J476" s="658" t="s">
        <v>46</v>
      </c>
      <c r="K476" s="275">
        <f t="shared" si="48"/>
        <v>14</v>
      </c>
    </row>
    <row r="477" spans="2:11" ht="18" customHeight="1" x14ac:dyDescent="0.25">
      <c r="B477" s="186">
        <f t="shared" si="47"/>
        <v>77</v>
      </c>
      <c r="C477" s="631" t="s">
        <v>361</v>
      </c>
      <c r="D477" s="632" t="s">
        <v>356</v>
      </c>
      <c r="E477" s="386"/>
      <c r="F477" s="386"/>
      <c r="G477" s="386"/>
      <c r="H477" s="124" t="s">
        <v>56</v>
      </c>
      <c r="I477" s="726" t="s">
        <v>56</v>
      </c>
      <c r="J477" s="725" t="s">
        <v>46</v>
      </c>
      <c r="K477" s="275">
        <f t="shared" si="48"/>
        <v>15</v>
      </c>
    </row>
    <row r="478" spans="2:11" ht="18" customHeight="1" x14ac:dyDescent="0.25">
      <c r="B478" s="186">
        <f t="shared" si="47"/>
        <v>78</v>
      </c>
      <c r="C478" s="630" t="s">
        <v>361</v>
      </c>
      <c r="D478" s="423" t="s">
        <v>357</v>
      </c>
      <c r="E478" s="389"/>
      <c r="F478" s="389"/>
      <c r="G478" s="389"/>
      <c r="H478" s="124" t="s">
        <v>56</v>
      </c>
      <c r="I478" s="722" t="s">
        <v>56</v>
      </c>
      <c r="J478" s="658" t="s">
        <v>46</v>
      </c>
      <c r="K478" s="275">
        <f t="shared" si="48"/>
        <v>16</v>
      </c>
    </row>
    <row r="479" spans="2:11" ht="18" customHeight="1" x14ac:dyDescent="0.25">
      <c r="B479" s="186">
        <f t="shared" si="47"/>
        <v>79</v>
      </c>
      <c r="C479" s="631" t="s">
        <v>361</v>
      </c>
      <c r="D479" s="632" t="s">
        <v>358</v>
      </c>
      <c r="E479" s="386"/>
      <c r="F479" s="386"/>
      <c r="G479" s="386"/>
      <c r="H479" s="124" t="s">
        <v>56</v>
      </c>
      <c r="I479" s="726" t="s">
        <v>56</v>
      </c>
      <c r="J479" s="725" t="s">
        <v>46</v>
      </c>
      <c r="K479" s="275">
        <f t="shared" si="48"/>
        <v>17</v>
      </c>
    </row>
    <row r="480" spans="2:11" ht="18" customHeight="1" x14ac:dyDescent="0.25">
      <c r="B480" s="186">
        <f t="shared" si="47"/>
        <v>80</v>
      </c>
      <c r="C480" s="630" t="s">
        <v>361</v>
      </c>
      <c r="D480" s="423" t="s">
        <v>359</v>
      </c>
      <c r="E480" s="389"/>
      <c r="F480" s="389"/>
      <c r="G480" s="389"/>
      <c r="H480" s="124" t="s">
        <v>56</v>
      </c>
      <c r="I480" s="658" t="s">
        <v>46</v>
      </c>
      <c r="J480" s="658" t="s">
        <v>66</v>
      </c>
      <c r="K480" s="275">
        <f t="shared" si="48"/>
        <v>18</v>
      </c>
    </row>
    <row r="481" spans="2:11" ht="18" customHeight="1" x14ac:dyDescent="0.25">
      <c r="B481" s="186">
        <f t="shared" si="47"/>
        <v>81</v>
      </c>
      <c r="C481" s="627" t="s">
        <v>361</v>
      </c>
      <c r="D481" s="628" t="s">
        <v>618</v>
      </c>
      <c r="E481" s="591"/>
      <c r="F481" s="591"/>
      <c r="G481" s="591"/>
      <c r="H481" s="124" t="s">
        <v>56</v>
      </c>
      <c r="I481" s="658"/>
      <c r="J481" s="658"/>
      <c r="K481" s="275">
        <f t="shared" si="48"/>
        <v>19</v>
      </c>
    </row>
    <row r="482" spans="2:11" ht="18" customHeight="1" thickBot="1" x14ac:dyDescent="0.3">
      <c r="B482" s="186">
        <f t="shared" si="47"/>
        <v>82</v>
      </c>
      <c r="C482" s="399" t="s">
        <v>361</v>
      </c>
      <c r="D482" s="407" t="s">
        <v>360</v>
      </c>
      <c r="E482" s="408"/>
      <c r="F482" s="408"/>
      <c r="G482" s="408"/>
      <c r="H482" s="166" t="s">
        <v>56</v>
      </c>
      <c r="I482" s="723" t="s">
        <v>56</v>
      </c>
      <c r="J482" s="724" t="s">
        <v>46</v>
      </c>
      <c r="K482" s="275">
        <f t="shared" si="48"/>
        <v>20</v>
      </c>
    </row>
    <row r="483" spans="2:11" ht="18" customHeight="1" x14ac:dyDescent="0.25">
      <c r="B483" s="186">
        <f t="shared" si="47"/>
        <v>83</v>
      </c>
      <c r="C483" s="419" t="s">
        <v>362</v>
      </c>
      <c r="D483" s="422" t="s">
        <v>363</v>
      </c>
      <c r="E483" s="209"/>
      <c r="F483" s="209"/>
      <c r="G483" s="209"/>
      <c r="H483" s="124" t="s">
        <v>278</v>
      </c>
      <c r="I483" s="722" t="s">
        <v>56</v>
      </c>
      <c r="J483" s="658" t="s">
        <v>46</v>
      </c>
      <c r="K483" s="275">
        <v>1</v>
      </c>
    </row>
    <row r="484" spans="2:11" ht="18" customHeight="1" x14ac:dyDescent="0.25">
      <c r="B484" s="277">
        <f t="shared" si="47"/>
        <v>84</v>
      </c>
      <c r="C484" s="419" t="s">
        <v>362</v>
      </c>
      <c r="D484" s="423" t="s">
        <v>364</v>
      </c>
      <c r="E484" s="258"/>
      <c r="F484" s="258"/>
      <c r="G484" s="259"/>
      <c r="H484" s="124" t="s">
        <v>278</v>
      </c>
      <c r="I484" s="726" t="s">
        <v>56</v>
      </c>
      <c r="J484" s="658" t="s">
        <v>41</v>
      </c>
      <c r="K484" s="275">
        <f t="shared" ref="K484:K497" si="49">K483+1</f>
        <v>2</v>
      </c>
    </row>
    <row r="485" spans="2:11" ht="18" customHeight="1" x14ac:dyDescent="0.25">
      <c r="B485" s="277">
        <f t="shared" si="47"/>
        <v>85</v>
      </c>
      <c r="C485" s="419" t="s">
        <v>362</v>
      </c>
      <c r="D485" s="423" t="s">
        <v>365</v>
      </c>
      <c r="E485" s="258"/>
      <c r="F485" s="258"/>
      <c r="G485" s="259"/>
      <c r="H485" s="124" t="s">
        <v>278</v>
      </c>
      <c r="I485" s="725" t="s">
        <v>40</v>
      </c>
      <c r="J485" s="725" t="s">
        <v>38</v>
      </c>
      <c r="K485" s="275">
        <f t="shared" si="49"/>
        <v>3</v>
      </c>
    </row>
    <row r="486" spans="2:11" ht="18" customHeight="1" x14ac:dyDescent="0.25">
      <c r="B486" s="277">
        <f t="shared" si="47"/>
        <v>86</v>
      </c>
      <c r="C486" s="419" t="s">
        <v>362</v>
      </c>
      <c r="D486" s="423" t="s">
        <v>366</v>
      </c>
      <c r="E486" s="258"/>
      <c r="F486" s="258"/>
      <c r="G486" s="259"/>
      <c r="H486" s="124" t="s">
        <v>61</v>
      </c>
      <c r="I486" s="678" t="s">
        <v>61</v>
      </c>
      <c r="J486" s="640" t="s">
        <v>72</v>
      </c>
      <c r="K486" s="275">
        <f t="shared" si="49"/>
        <v>4</v>
      </c>
    </row>
    <row r="487" spans="2:11" ht="18" customHeight="1" x14ac:dyDescent="0.25">
      <c r="B487" s="277">
        <f t="shared" si="47"/>
        <v>87</v>
      </c>
      <c r="C487" s="419" t="s">
        <v>362</v>
      </c>
      <c r="D487" s="423" t="s">
        <v>367</v>
      </c>
      <c r="E487" s="258"/>
      <c r="F487" s="258"/>
      <c r="G487" s="259"/>
      <c r="H487" s="124" t="s">
        <v>278</v>
      </c>
      <c r="I487" s="658" t="s">
        <v>40</v>
      </c>
      <c r="J487" s="658" t="s">
        <v>38</v>
      </c>
      <c r="K487" s="275">
        <f t="shared" si="49"/>
        <v>5</v>
      </c>
    </row>
    <row r="488" spans="2:11" ht="18" customHeight="1" x14ac:dyDescent="0.25">
      <c r="B488" s="277">
        <f t="shared" si="47"/>
        <v>88</v>
      </c>
      <c r="C488" s="419" t="s">
        <v>362</v>
      </c>
      <c r="D488" s="423" t="s">
        <v>368</v>
      </c>
      <c r="E488" s="258"/>
      <c r="F488" s="258"/>
      <c r="G488" s="259"/>
      <c r="H488" s="124" t="s">
        <v>278</v>
      </c>
      <c r="I488" s="726" t="s">
        <v>56</v>
      </c>
      <c r="J488" s="725" t="s">
        <v>49</v>
      </c>
      <c r="K488" s="275">
        <f t="shared" si="49"/>
        <v>6</v>
      </c>
    </row>
    <row r="489" spans="2:11" ht="18" customHeight="1" x14ac:dyDescent="0.25">
      <c r="B489" s="277">
        <f t="shared" si="47"/>
        <v>89</v>
      </c>
      <c r="C489" s="419" t="s">
        <v>362</v>
      </c>
      <c r="D489" s="423" t="s">
        <v>369</v>
      </c>
      <c r="E489" s="258"/>
      <c r="F489" s="258"/>
      <c r="G489" s="259"/>
      <c r="H489" s="124" t="s">
        <v>278</v>
      </c>
      <c r="I489" s="658" t="s">
        <v>40</v>
      </c>
      <c r="J489" s="658" t="s">
        <v>38</v>
      </c>
      <c r="K489" s="275">
        <f t="shared" si="49"/>
        <v>7</v>
      </c>
    </row>
    <row r="490" spans="2:11" ht="18" customHeight="1" x14ac:dyDescent="0.25">
      <c r="B490" s="277">
        <f t="shared" si="47"/>
        <v>90</v>
      </c>
      <c r="C490" s="419" t="s">
        <v>362</v>
      </c>
      <c r="D490" s="423" t="s">
        <v>370</v>
      </c>
      <c r="E490" s="258"/>
      <c r="F490" s="258"/>
      <c r="G490" s="259"/>
      <c r="H490" s="124" t="s">
        <v>278</v>
      </c>
      <c r="I490" s="658" t="s">
        <v>40</v>
      </c>
      <c r="J490" s="658" t="s">
        <v>38</v>
      </c>
      <c r="K490" s="275">
        <f t="shared" si="49"/>
        <v>8</v>
      </c>
    </row>
    <row r="491" spans="2:11" ht="18" customHeight="1" x14ac:dyDescent="0.25">
      <c r="B491" s="277">
        <f t="shared" si="47"/>
        <v>91</v>
      </c>
      <c r="C491" s="419" t="s">
        <v>362</v>
      </c>
      <c r="D491" s="423" t="s">
        <v>371</v>
      </c>
      <c r="E491" s="258"/>
      <c r="F491" s="258"/>
      <c r="G491" s="259"/>
      <c r="H491" s="124" t="s">
        <v>278</v>
      </c>
      <c r="I491" s="658" t="s">
        <v>40</v>
      </c>
      <c r="J491" s="658" t="s">
        <v>38</v>
      </c>
      <c r="K491" s="275">
        <f t="shared" si="49"/>
        <v>9</v>
      </c>
    </row>
    <row r="492" spans="2:11" ht="18" customHeight="1" x14ac:dyDescent="0.25">
      <c r="B492" s="277">
        <f t="shared" si="47"/>
        <v>92</v>
      </c>
      <c r="C492" s="419" t="s">
        <v>362</v>
      </c>
      <c r="D492" s="427" t="s">
        <v>372</v>
      </c>
      <c r="E492" s="209"/>
      <c r="F492" s="209"/>
      <c r="G492" s="209"/>
      <c r="H492" s="124" t="s">
        <v>278</v>
      </c>
      <c r="I492" s="658" t="s">
        <v>41</v>
      </c>
      <c r="J492" s="658" t="s">
        <v>17</v>
      </c>
      <c r="K492" s="275">
        <f t="shared" si="49"/>
        <v>10</v>
      </c>
    </row>
    <row r="493" spans="2:11" ht="18" customHeight="1" x14ac:dyDescent="0.25">
      <c r="B493" s="277">
        <f>B492+1</f>
        <v>93</v>
      </c>
      <c r="C493" s="419" t="s">
        <v>362</v>
      </c>
      <c r="D493" s="426" t="s">
        <v>373</v>
      </c>
      <c r="E493" s="209"/>
      <c r="F493" s="209"/>
      <c r="G493" s="209"/>
      <c r="H493" s="425" t="s">
        <v>35</v>
      </c>
      <c r="I493" s="658" t="s">
        <v>39</v>
      </c>
      <c r="J493" s="658" t="s">
        <v>65</v>
      </c>
      <c r="K493" s="275">
        <f t="shared" si="49"/>
        <v>11</v>
      </c>
    </row>
    <row r="494" spans="2:11" ht="18" customHeight="1" x14ac:dyDescent="0.25">
      <c r="B494" s="277">
        <f t="shared" ref="B494:B497" si="50">B493+1</f>
        <v>94</v>
      </c>
      <c r="C494" s="419" t="s">
        <v>362</v>
      </c>
      <c r="D494" s="426" t="s">
        <v>374</v>
      </c>
      <c r="E494" s="209"/>
      <c r="F494" s="209"/>
      <c r="G494" s="209"/>
      <c r="H494" s="124" t="s">
        <v>278</v>
      </c>
      <c r="I494" s="658" t="s">
        <v>41</v>
      </c>
      <c r="J494" s="658" t="s">
        <v>17</v>
      </c>
      <c r="K494" s="275">
        <f t="shared" si="49"/>
        <v>12</v>
      </c>
    </row>
    <row r="495" spans="2:11" ht="18" customHeight="1" x14ac:dyDescent="0.25">
      <c r="B495" s="277">
        <f t="shared" si="50"/>
        <v>95</v>
      </c>
      <c r="C495" s="419" t="s">
        <v>362</v>
      </c>
      <c r="D495" s="426" t="s">
        <v>375</v>
      </c>
      <c r="E495" s="209"/>
      <c r="F495" s="209"/>
      <c r="G495" s="209"/>
      <c r="H495" s="425" t="s">
        <v>35</v>
      </c>
      <c r="I495" s="658" t="s">
        <v>39</v>
      </c>
      <c r="J495" s="658" t="s">
        <v>65</v>
      </c>
      <c r="K495" s="275">
        <f t="shared" si="49"/>
        <v>13</v>
      </c>
    </row>
    <row r="496" spans="2:11" ht="18" customHeight="1" x14ac:dyDescent="0.25">
      <c r="B496" s="277">
        <f t="shared" si="50"/>
        <v>96</v>
      </c>
      <c r="C496" s="419" t="s">
        <v>362</v>
      </c>
      <c r="D496" s="426" t="s">
        <v>376</v>
      </c>
      <c r="E496" s="209"/>
      <c r="F496" s="209"/>
      <c r="G496" s="209"/>
      <c r="H496" s="124" t="s">
        <v>278</v>
      </c>
      <c r="I496" s="658" t="s">
        <v>35</v>
      </c>
      <c r="J496" s="726" t="s">
        <v>56</v>
      </c>
      <c r="K496" s="275">
        <f t="shared" si="49"/>
        <v>14</v>
      </c>
    </row>
    <row r="497" spans="2:11" ht="18" customHeight="1" thickBot="1" x14ac:dyDescent="0.3">
      <c r="B497" s="278">
        <f t="shared" si="50"/>
        <v>97</v>
      </c>
      <c r="C497" s="420" t="s">
        <v>362</v>
      </c>
      <c r="D497" s="424" t="s">
        <v>377</v>
      </c>
      <c r="E497" s="210"/>
      <c r="F497" s="210"/>
      <c r="G497" s="421"/>
      <c r="H497" s="125" t="s">
        <v>278</v>
      </c>
      <c r="I497" s="727" t="s">
        <v>35</v>
      </c>
      <c r="J497" s="723" t="s">
        <v>56</v>
      </c>
      <c r="K497" s="275">
        <f t="shared" si="49"/>
        <v>15</v>
      </c>
    </row>
    <row r="498" spans="2:11" ht="18" customHeight="1" x14ac:dyDescent="0.25"/>
    <row r="499" spans="2:11" ht="18" customHeight="1" thickBot="1" x14ac:dyDescent="0.3"/>
    <row r="500" spans="2:11" ht="18" customHeight="1" thickBot="1" x14ac:dyDescent="0.3">
      <c r="B500" s="49"/>
      <c r="C500" s="1" t="s">
        <v>505</v>
      </c>
      <c r="D500" s="62"/>
      <c r="E500" s="62"/>
      <c r="F500" s="50"/>
      <c r="G500" s="62"/>
      <c r="H500" s="50"/>
      <c r="I500" s="50"/>
      <c r="J500" s="238"/>
      <c r="K500" s="237"/>
    </row>
    <row r="501" spans="2:11" ht="18" customHeight="1" thickBot="1" x14ac:dyDescent="0.35">
      <c r="B501" s="2" t="s">
        <v>0</v>
      </c>
      <c r="C501" s="246" t="s">
        <v>1</v>
      </c>
      <c r="D501" s="52"/>
      <c r="E501" s="53" t="s">
        <v>2</v>
      </c>
      <c r="F501" s="53"/>
      <c r="G501" s="54"/>
      <c r="H501" s="5"/>
      <c r="I501" s="6" t="s">
        <v>5</v>
      </c>
      <c r="J501" s="51"/>
    </row>
    <row r="502" spans="2:11" ht="18" customHeight="1" thickBot="1" x14ac:dyDescent="0.35">
      <c r="B502" s="155" t="s">
        <v>3</v>
      </c>
      <c r="C502" s="247" t="s">
        <v>4</v>
      </c>
      <c r="D502" s="151"/>
      <c r="E502" s="152"/>
      <c r="F502" s="153"/>
      <c r="G502" s="154"/>
      <c r="H502" s="156" t="s">
        <v>6</v>
      </c>
      <c r="I502" s="156" t="s">
        <v>7</v>
      </c>
      <c r="J502" s="157" t="s">
        <v>8</v>
      </c>
    </row>
    <row r="503" spans="2:11" ht="18" customHeight="1" x14ac:dyDescent="0.25">
      <c r="B503" s="321">
        <f>1</f>
        <v>1</v>
      </c>
      <c r="C503" s="418" t="s">
        <v>388</v>
      </c>
      <c r="D503" s="288" t="s">
        <v>383</v>
      </c>
      <c r="E503" s="145"/>
      <c r="F503" s="146"/>
      <c r="G503" s="248"/>
      <c r="H503" s="203" t="s">
        <v>72</v>
      </c>
      <c r="I503" s="653" t="s">
        <v>41</v>
      </c>
      <c r="J503" s="653" t="s">
        <v>17</v>
      </c>
      <c r="K503" s="460">
        <f>1</f>
        <v>1</v>
      </c>
    </row>
    <row r="504" spans="2:11" ht="18" customHeight="1" x14ac:dyDescent="0.25">
      <c r="B504" s="277">
        <f>B503+1</f>
        <v>2</v>
      </c>
      <c r="C504" s="419" t="s">
        <v>388</v>
      </c>
      <c r="D504" s="220" t="s">
        <v>384</v>
      </c>
      <c r="E504" s="160"/>
      <c r="F504" s="161"/>
      <c r="G504" s="261"/>
      <c r="H504" s="124" t="s">
        <v>34</v>
      </c>
      <c r="I504" s="639" t="s">
        <v>44</v>
      </c>
      <c r="J504" s="676" t="s">
        <v>34</v>
      </c>
      <c r="K504" s="275">
        <f>K503+1</f>
        <v>2</v>
      </c>
    </row>
    <row r="505" spans="2:11" ht="18" customHeight="1" x14ac:dyDescent="0.25">
      <c r="B505" s="277">
        <f>B504+1</f>
        <v>3</v>
      </c>
      <c r="C505" s="419" t="s">
        <v>388</v>
      </c>
      <c r="D505" s="220" t="s">
        <v>385</v>
      </c>
      <c r="E505" s="160"/>
      <c r="F505" s="161"/>
      <c r="G505" s="261"/>
      <c r="H505" s="202" t="s">
        <v>72</v>
      </c>
      <c r="I505" s="639" t="s">
        <v>40</v>
      </c>
      <c r="J505" s="676" t="s">
        <v>41</v>
      </c>
      <c r="K505" s="275">
        <f t="shared" ref="K505:K509" si="51">K504+1</f>
        <v>3</v>
      </c>
    </row>
    <row r="506" spans="2:11" ht="18" customHeight="1" x14ac:dyDescent="0.25">
      <c r="B506" s="277">
        <f t="shared" ref="B506:B585" si="52">B505+1</f>
        <v>4</v>
      </c>
      <c r="C506" s="419" t="s">
        <v>388</v>
      </c>
      <c r="D506" s="220" t="s">
        <v>386</v>
      </c>
      <c r="E506" s="160"/>
      <c r="F506" s="161"/>
      <c r="G506" s="261"/>
      <c r="H506" s="124" t="s">
        <v>34</v>
      </c>
      <c r="I506" s="639" t="s">
        <v>44</v>
      </c>
      <c r="J506" s="676" t="s">
        <v>34</v>
      </c>
      <c r="K506" s="275">
        <f t="shared" si="51"/>
        <v>4</v>
      </c>
    </row>
    <row r="507" spans="2:11" ht="18" customHeight="1" x14ac:dyDescent="0.25">
      <c r="B507" s="277">
        <f t="shared" si="52"/>
        <v>5</v>
      </c>
      <c r="C507" s="419" t="s">
        <v>388</v>
      </c>
      <c r="D507" s="620" t="s">
        <v>619</v>
      </c>
      <c r="E507" s="87"/>
      <c r="F507" s="66"/>
      <c r="G507" s="67"/>
      <c r="H507" s="202" t="s">
        <v>72</v>
      </c>
      <c r="I507" s="639"/>
      <c r="J507" s="676"/>
      <c r="K507" s="275">
        <f t="shared" si="51"/>
        <v>5</v>
      </c>
    </row>
    <row r="508" spans="2:11" ht="18" customHeight="1" x14ac:dyDescent="0.25">
      <c r="B508" s="277">
        <f t="shared" si="52"/>
        <v>6</v>
      </c>
      <c r="C508" s="419" t="s">
        <v>388</v>
      </c>
      <c r="D508" s="620" t="s">
        <v>620</v>
      </c>
      <c r="E508" s="87"/>
      <c r="F508" s="66"/>
      <c r="G508" s="67"/>
      <c r="H508" s="202" t="s">
        <v>72</v>
      </c>
      <c r="I508" s="639"/>
      <c r="J508" s="676"/>
      <c r="K508" s="275">
        <f t="shared" si="51"/>
        <v>6</v>
      </c>
    </row>
    <row r="509" spans="2:11" ht="18" customHeight="1" thickBot="1" x14ac:dyDescent="0.3">
      <c r="B509" s="277">
        <f t="shared" si="52"/>
        <v>7</v>
      </c>
      <c r="C509" s="420" t="s">
        <v>388</v>
      </c>
      <c r="D509" s="219" t="s">
        <v>387</v>
      </c>
      <c r="E509" s="440"/>
      <c r="F509" s="441"/>
      <c r="G509" s="441"/>
      <c r="H509" s="124" t="s">
        <v>34</v>
      </c>
      <c r="I509" s="728" t="s">
        <v>44</v>
      </c>
      <c r="J509" s="651" t="s">
        <v>34</v>
      </c>
      <c r="K509" s="275">
        <f t="shared" si="51"/>
        <v>7</v>
      </c>
    </row>
    <row r="510" spans="2:11" ht="18" customHeight="1" thickBot="1" x14ac:dyDescent="0.3">
      <c r="B510" s="436">
        <f t="shared" si="52"/>
        <v>8</v>
      </c>
      <c r="C510" s="188" t="s">
        <v>389</v>
      </c>
      <c r="D510" s="197" t="s">
        <v>390</v>
      </c>
      <c r="E510" s="437"/>
      <c r="F510" s="438"/>
      <c r="G510" s="443"/>
      <c r="H510" s="525" t="s">
        <v>72</v>
      </c>
      <c r="I510" s="729" t="s">
        <v>72</v>
      </c>
      <c r="J510" s="730" t="s">
        <v>136</v>
      </c>
      <c r="K510" s="460">
        <f>1</f>
        <v>1</v>
      </c>
    </row>
    <row r="511" spans="2:11" ht="18" customHeight="1" x14ac:dyDescent="0.25">
      <c r="B511" s="285">
        <f t="shared" si="52"/>
        <v>9</v>
      </c>
      <c r="C511" s="418" t="s">
        <v>406</v>
      </c>
      <c r="D511" s="600" t="s">
        <v>621</v>
      </c>
      <c r="E511" s="87"/>
      <c r="F511" s="596"/>
      <c r="G511" s="597"/>
      <c r="H511" s="557" t="s">
        <v>72</v>
      </c>
      <c r="I511" s="718"/>
      <c r="J511" s="731"/>
      <c r="K511" s="460">
        <f>1</f>
        <v>1</v>
      </c>
    </row>
    <row r="512" spans="2:11" ht="18" customHeight="1" x14ac:dyDescent="0.25">
      <c r="B512" s="277">
        <f t="shared" si="52"/>
        <v>10</v>
      </c>
      <c r="C512" s="524" t="s">
        <v>406</v>
      </c>
      <c r="D512" s="600" t="s">
        <v>622</v>
      </c>
      <c r="E512" s="87"/>
      <c r="F512" s="596"/>
      <c r="G512" s="597"/>
      <c r="H512" s="557" t="s">
        <v>72</v>
      </c>
      <c r="I512" s="718"/>
      <c r="J512" s="731"/>
      <c r="K512" s="275">
        <f>K511+1</f>
        <v>2</v>
      </c>
    </row>
    <row r="513" spans="2:11" ht="18" customHeight="1" x14ac:dyDescent="0.25">
      <c r="B513" s="277">
        <f t="shared" si="52"/>
        <v>11</v>
      </c>
      <c r="C513" s="127" t="s">
        <v>406</v>
      </c>
      <c r="D513" s="111" t="s">
        <v>391</v>
      </c>
      <c r="E513" s="30"/>
      <c r="F513" s="33"/>
      <c r="G513" s="592"/>
      <c r="H513" s="557" t="s">
        <v>72</v>
      </c>
      <c r="I513" s="718" t="s">
        <v>72</v>
      </c>
      <c r="J513" s="731" t="s">
        <v>136</v>
      </c>
      <c r="K513" s="275">
        <f t="shared" ref="K513:K534" si="53">K512+1</f>
        <v>3</v>
      </c>
    </row>
    <row r="514" spans="2:11" ht="18" customHeight="1" x14ac:dyDescent="0.25">
      <c r="B514" s="277">
        <f t="shared" si="52"/>
        <v>12</v>
      </c>
      <c r="C514" s="108" t="s">
        <v>406</v>
      </c>
      <c r="D514" s="18" t="s">
        <v>392</v>
      </c>
      <c r="E514" s="25"/>
      <c r="F514" s="28"/>
      <c r="G514" s="442"/>
      <c r="H514" s="85" t="s">
        <v>72</v>
      </c>
      <c r="I514" s="640" t="s">
        <v>72</v>
      </c>
      <c r="J514" s="639" t="s">
        <v>136</v>
      </c>
      <c r="K514" s="275">
        <f t="shared" si="53"/>
        <v>4</v>
      </c>
    </row>
    <row r="515" spans="2:11" ht="18" customHeight="1" x14ac:dyDescent="0.25">
      <c r="B515" s="277">
        <f t="shared" si="52"/>
        <v>13</v>
      </c>
      <c r="C515" s="524" t="s">
        <v>406</v>
      </c>
      <c r="D515" s="600" t="s">
        <v>623</v>
      </c>
      <c r="E515" s="87"/>
      <c r="F515" s="596"/>
      <c r="G515" s="597"/>
      <c r="H515" s="557" t="s">
        <v>72</v>
      </c>
      <c r="I515" s="640"/>
      <c r="J515" s="639"/>
      <c r="K515" s="275">
        <f t="shared" si="53"/>
        <v>5</v>
      </c>
    </row>
    <row r="516" spans="2:11" ht="18" customHeight="1" x14ac:dyDescent="0.25">
      <c r="B516" s="277">
        <f t="shared" si="52"/>
        <v>14</v>
      </c>
      <c r="C516" s="108" t="s">
        <v>406</v>
      </c>
      <c r="D516" s="18" t="s">
        <v>393</v>
      </c>
      <c r="E516" s="25"/>
      <c r="F516" s="28"/>
      <c r="G516" s="442"/>
      <c r="H516" s="85" t="s">
        <v>72</v>
      </c>
      <c r="I516" s="640" t="s">
        <v>72</v>
      </c>
      <c r="J516" s="639" t="s">
        <v>136</v>
      </c>
      <c r="K516" s="275">
        <f t="shared" si="53"/>
        <v>6</v>
      </c>
    </row>
    <row r="517" spans="2:11" ht="18" customHeight="1" x14ac:dyDescent="0.25">
      <c r="B517" s="277">
        <f t="shared" si="52"/>
        <v>15</v>
      </c>
      <c r="C517" s="108" t="s">
        <v>406</v>
      </c>
      <c r="D517" s="18" t="s">
        <v>394</v>
      </c>
      <c r="E517" s="25"/>
      <c r="F517" s="28"/>
      <c r="G517" s="442"/>
      <c r="H517" s="85" t="s">
        <v>72</v>
      </c>
      <c r="I517" s="640" t="s">
        <v>72</v>
      </c>
      <c r="J517" s="639" t="s">
        <v>136</v>
      </c>
      <c r="K517" s="275">
        <f t="shared" si="53"/>
        <v>7</v>
      </c>
    </row>
    <row r="518" spans="2:11" ht="18" customHeight="1" x14ac:dyDescent="0.25">
      <c r="B518" s="277">
        <f t="shared" si="52"/>
        <v>16</v>
      </c>
      <c r="C518" s="108" t="s">
        <v>406</v>
      </c>
      <c r="D518" s="18" t="s">
        <v>395</v>
      </c>
      <c r="E518" s="25"/>
      <c r="F518" s="28"/>
      <c r="G518" s="442"/>
      <c r="H518" s="85" t="s">
        <v>72</v>
      </c>
      <c r="I518" s="640" t="s">
        <v>72</v>
      </c>
      <c r="J518" s="639" t="s">
        <v>136</v>
      </c>
      <c r="K518" s="275">
        <f t="shared" si="53"/>
        <v>8</v>
      </c>
    </row>
    <row r="519" spans="2:11" ht="18" customHeight="1" x14ac:dyDescent="0.25">
      <c r="B519" s="277">
        <f t="shared" si="52"/>
        <v>17</v>
      </c>
      <c r="C519" s="108" t="s">
        <v>406</v>
      </c>
      <c r="D519" s="18" t="s">
        <v>396</v>
      </c>
      <c r="E519" s="25"/>
      <c r="F519" s="28"/>
      <c r="G519" s="442"/>
      <c r="H519" s="85" t="s">
        <v>72</v>
      </c>
      <c r="I519" s="640" t="s">
        <v>72</v>
      </c>
      <c r="J519" s="639" t="s">
        <v>136</v>
      </c>
      <c r="K519" s="275">
        <f t="shared" si="53"/>
        <v>9</v>
      </c>
    </row>
    <row r="520" spans="2:11" ht="18" customHeight="1" x14ac:dyDescent="0.25">
      <c r="B520" s="277">
        <f t="shared" si="52"/>
        <v>18</v>
      </c>
      <c r="C520" s="108" t="s">
        <v>406</v>
      </c>
      <c r="D520" s="18" t="s">
        <v>397</v>
      </c>
      <c r="E520" s="25"/>
      <c r="F520" s="28"/>
      <c r="G520" s="442"/>
      <c r="H520" s="85" t="s">
        <v>72</v>
      </c>
      <c r="I520" s="640" t="s">
        <v>72</v>
      </c>
      <c r="J520" s="639" t="s">
        <v>136</v>
      </c>
      <c r="K520" s="275">
        <f t="shared" si="53"/>
        <v>10</v>
      </c>
    </row>
    <row r="521" spans="2:11" ht="18" customHeight="1" x14ac:dyDescent="0.25">
      <c r="B521" s="277">
        <f t="shared" si="52"/>
        <v>19</v>
      </c>
      <c r="C521" s="108" t="s">
        <v>406</v>
      </c>
      <c r="D521" s="18" t="s">
        <v>398</v>
      </c>
      <c r="E521" s="25"/>
      <c r="F521" s="28"/>
      <c r="G521" s="442"/>
      <c r="H521" s="85" t="s">
        <v>72</v>
      </c>
      <c r="I521" s="640" t="s">
        <v>72</v>
      </c>
      <c r="J521" s="639" t="s">
        <v>136</v>
      </c>
      <c r="K521" s="275">
        <f t="shared" si="53"/>
        <v>11</v>
      </c>
    </row>
    <row r="522" spans="2:11" ht="18" customHeight="1" x14ac:dyDescent="0.25">
      <c r="B522" s="277">
        <f t="shared" si="52"/>
        <v>20</v>
      </c>
      <c r="C522" s="108" t="s">
        <v>406</v>
      </c>
      <c r="D522" s="18" t="s">
        <v>399</v>
      </c>
      <c r="E522" s="25"/>
      <c r="F522" s="28"/>
      <c r="G522" s="442"/>
      <c r="H522" s="85" t="s">
        <v>72</v>
      </c>
      <c r="I522" s="640" t="s">
        <v>72</v>
      </c>
      <c r="J522" s="639" t="s">
        <v>136</v>
      </c>
      <c r="K522" s="275">
        <f t="shared" si="53"/>
        <v>12</v>
      </c>
    </row>
    <row r="523" spans="2:11" ht="18" customHeight="1" x14ac:dyDescent="0.25">
      <c r="B523" s="277">
        <f t="shared" si="52"/>
        <v>21</v>
      </c>
      <c r="C523" s="524" t="s">
        <v>406</v>
      </c>
      <c r="D523" s="600" t="s">
        <v>624</v>
      </c>
      <c r="E523" s="87"/>
      <c r="F523" s="596"/>
      <c r="G523" s="597"/>
      <c r="H523" s="557" t="s">
        <v>72</v>
      </c>
      <c r="I523" s="640"/>
      <c r="J523" s="639"/>
      <c r="K523" s="275">
        <f t="shared" si="53"/>
        <v>13</v>
      </c>
    </row>
    <row r="524" spans="2:11" ht="18" customHeight="1" x14ac:dyDescent="0.25">
      <c r="B524" s="277">
        <f t="shared" si="52"/>
        <v>22</v>
      </c>
      <c r="C524" s="108" t="s">
        <v>406</v>
      </c>
      <c r="D524" s="18" t="s">
        <v>400</v>
      </c>
      <c r="E524" s="25"/>
      <c r="F524" s="28"/>
      <c r="G524" s="442"/>
      <c r="H524" s="85" t="s">
        <v>72</v>
      </c>
      <c r="I524" s="640" t="s">
        <v>72</v>
      </c>
      <c r="J524" s="639" t="s">
        <v>136</v>
      </c>
      <c r="K524" s="275">
        <f t="shared" si="53"/>
        <v>14</v>
      </c>
    </row>
    <row r="525" spans="2:11" ht="18" customHeight="1" x14ac:dyDescent="0.25">
      <c r="B525" s="277">
        <f t="shared" si="52"/>
        <v>23</v>
      </c>
      <c r="C525" s="108" t="s">
        <v>406</v>
      </c>
      <c r="D525" s="18" t="s">
        <v>401</v>
      </c>
      <c r="E525" s="25"/>
      <c r="F525" s="28"/>
      <c r="G525" s="442"/>
      <c r="H525" s="85" t="s">
        <v>72</v>
      </c>
      <c r="I525" s="640" t="s">
        <v>72</v>
      </c>
      <c r="J525" s="639" t="s">
        <v>136</v>
      </c>
      <c r="K525" s="275">
        <f t="shared" si="53"/>
        <v>15</v>
      </c>
    </row>
    <row r="526" spans="2:11" ht="18" customHeight="1" x14ac:dyDescent="0.25">
      <c r="B526" s="277">
        <f t="shared" si="52"/>
        <v>24</v>
      </c>
      <c r="C526" s="524" t="s">
        <v>406</v>
      </c>
      <c r="D526" s="600" t="s">
        <v>625</v>
      </c>
      <c r="E526" s="87"/>
      <c r="F526" s="596"/>
      <c r="G526" s="597"/>
      <c r="H526" s="557" t="s">
        <v>72</v>
      </c>
      <c r="I526" s="640"/>
      <c r="J526" s="639"/>
      <c r="K526" s="275">
        <f t="shared" si="53"/>
        <v>16</v>
      </c>
    </row>
    <row r="527" spans="2:11" ht="18" customHeight="1" x14ac:dyDescent="0.25">
      <c r="B527" s="277">
        <f t="shared" si="52"/>
        <v>25</v>
      </c>
      <c r="C527" s="524" t="s">
        <v>406</v>
      </c>
      <c r="D527" s="600" t="s">
        <v>628</v>
      </c>
      <c r="E527" s="87"/>
      <c r="F527" s="596"/>
      <c r="G527" s="597"/>
      <c r="H527" s="557" t="s">
        <v>72</v>
      </c>
      <c r="I527" s="640"/>
      <c r="J527" s="639"/>
      <c r="K527" s="275">
        <f t="shared" si="53"/>
        <v>17</v>
      </c>
    </row>
    <row r="528" spans="2:11" ht="18" customHeight="1" x14ac:dyDescent="0.25">
      <c r="B528" s="277">
        <f t="shared" si="52"/>
        <v>26</v>
      </c>
      <c r="C528" s="524" t="s">
        <v>406</v>
      </c>
      <c r="D528" s="600" t="s">
        <v>626</v>
      </c>
      <c r="E528" s="87"/>
      <c r="F528" s="596"/>
      <c r="G528" s="597"/>
      <c r="H528" s="557" t="s">
        <v>72</v>
      </c>
      <c r="I528" s="640"/>
      <c r="J528" s="639"/>
      <c r="K528" s="275">
        <f t="shared" si="53"/>
        <v>18</v>
      </c>
    </row>
    <row r="529" spans="2:11" ht="18" customHeight="1" x14ac:dyDescent="0.25">
      <c r="B529" s="277">
        <f t="shared" si="52"/>
        <v>27</v>
      </c>
      <c r="C529" s="524" t="s">
        <v>406</v>
      </c>
      <c r="D529" s="600" t="s">
        <v>629</v>
      </c>
      <c r="E529" s="87"/>
      <c r="F529" s="596"/>
      <c r="G529" s="597"/>
      <c r="H529" s="557" t="s">
        <v>72</v>
      </c>
      <c r="I529" s="640"/>
      <c r="J529" s="639"/>
      <c r="K529" s="275">
        <f t="shared" si="53"/>
        <v>19</v>
      </c>
    </row>
    <row r="530" spans="2:11" ht="18" customHeight="1" x14ac:dyDescent="0.25">
      <c r="B530" s="277">
        <f t="shared" si="52"/>
        <v>28</v>
      </c>
      <c r="C530" s="108" t="s">
        <v>406</v>
      </c>
      <c r="D530" s="18" t="s">
        <v>402</v>
      </c>
      <c r="E530" s="25"/>
      <c r="F530" s="28"/>
      <c r="G530" s="442"/>
      <c r="H530" s="85" t="s">
        <v>72</v>
      </c>
      <c r="I530" s="640" t="s">
        <v>72</v>
      </c>
      <c r="J530" s="639" t="s">
        <v>136</v>
      </c>
      <c r="K530" s="275">
        <f t="shared" si="53"/>
        <v>20</v>
      </c>
    </row>
    <row r="531" spans="2:11" ht="18" customHeight="1" x14ac:dyDescent="0.25">
      <c r="B531" s="277">
        <f t="shared" si="52"/>
        <v>29</v>
      </c>
      <c r="C531" s="524" t="s">
        <v>406</v>
      </c>
      <c r="D531" s="600" t="s">
        <v>627</v>
      </c>
      <c r="E531" s="87"/>
      <c r="F531" s="596"/>
      <c r="G531" s="597"/>
      <c r="H531" s="557" t="s">
        <v>72</v>
      </c>
      <c r="I531" s="640"/>
      <c r="J531" s="639"/>
      <c r="K531" s="275">
        <f t="shared" si="53"/>
        <v>21</v>
      </c>
    </row>
    <row r="532" spans="2:11" ht="18" customHeight="1" x14ac:dyDescent="0.25">
      <c r="B532" s="277">
        <f t="shared" si="52"/>
        <v>30</v>
      </c>
      <c r="C532" s="108" t="s">
        <v>406</v>
      </c>
      <c r="D532" s="18" t="s">
        <v>403</v>
      </c>
      <c r="E532" s="25"/>
      <c r="F532" s="28"/>
      <c r="G532" s="442"/>
      <c r="H532" s="85" t="s">
        <v>72</v>
      </c>
      <c r="I532" s="640" t="s">
        <v>72</v>
      </c>
      <c r="J532" s="639" t="s">
        <v>136</v>
      </c>
      <c r="K532" s="275">
        <f t="shared" si="53"/>
        <v>22</v>
      </c>
    </row>
    <row r="533" spans="2:11" ht="18" customHeight="1" x14ac:dyDescent="0.25">
      <c r="B533" s="277">
        <f t="shared" si="52"/>
        <v>31</v>
      </c>
      <c r="C533" s="108" t="s">
        <v>406</v>
      </c>
      <c r="D533" s="18" t="s">
        <v>404</v>
      </c>
      <c r="E533" s="25"/>
      <c r="F533" s="28"/>
      <c r="G533" s="442"/>
      <c r="H533" s="85" t="s">
        <v>72</v>
      </c>
      <c r="I533" s="640" t="s">
        <v>72</v>
      </c>
      <c r="J533" s="639" t="s">
        <v>136</v>
      </c>
      <c r="K533" s="275">
        <f t="shared" si="53"/>
        <v>23</v>
      </c>
    </row>
    <row r="534" spans="2:11" ht="18" customHeight="1" thickBot="1" x14ac:dyDescent="0.3">
      <c r="B534" s="278">
        <f t="shared" si="52"/>
        <v>32</v>
      </c>
      <c r="C534" s="110" t="s">
        <v>406</v>
      </c>
      <c r="D534" s="88" t="s">
        <v>405</v>
      </c>
      <c r="E534" s="35"/>
      <c r="F534" s="36"/>
      <c r="G534" s="444"/>
      <c r="H534" s="86" t="s">
        <v>72</v>
      </c>
      <c r="I534" s="716" t="s">
        <v>72</v>
      </c>
      <c r="J534" s="643" t="s">
        <v>136</v>
      </c>
      <c r="K534" s="275">
        <f t="shared" si="53"/>
        <v>24</v>
      </c>
    </row>
    <row r="535" spans="2:11" ht="18" customHeight="1" x14ac:dyDescent="0.25">
      <c r="B535" s="279">
        <f t="shared" si="52"/>
        <v>33</v>
      </c>
      <c r="C535" s="122" t="s">
        <v>415</v>
      </c>
      <c r="D535" s="288" t="s">
        <v>407</v>
      </c>
      <c r="E535" s="217"/>
      <c r="F535" s="126"/>
      <c r="G535" s="303"/>
      <c r="H535" s="428" t="s">
        <v>56</v>
      </c>
      <c r="I535" s="653" t="s">
        <v>34</v>
      </c>
      <c r="J535" s="732" t="s">
        <v>200</v>
      </c>
      <c r="K535" s="460">
        <f>1</f>
        <v>1</v>
      </c>
    </row>
    <row r="536" spans="2:11" ht="18" customHeight="1" x14ac:dyDescent="0.25">
      <c r="B536" s="277">
        <f t="shared" ref="B536:B561" si="54">B535+1</f>
        <v>34</v>
      </c>
      <c r="C536" s="108" t="s">
        <v>415</v>
      </c>
      <c r="D536" s="220" t="s">
        <v>408</v>
      </c>
      <c r="E536" s="25"/>
      <c r="F536" s="28"/>
      <c r="G536" s="262"/>
      <c r="H536" s="425" t="s">
        <v>56</v>
      </c>
      <c r="I536" s="676" t="s">
        <v>34</v>
      </c>
      <c r="J536" s="733" t="s">
        <v>200</v>
      </c>
      <c r="K536" s="275">
        <f>K535+1</f>
        <v>2</v>
      </c>
    </row>
    <row r="537" spans="2:11" ht="18" customHeight="1" x14ac:dyDescent="0.25">
      <c r="B537" s="277">
        <f t="shared" si="54"/>
        <v>35</v>
      </c>
      <c r="C537" s="108" t="s">
        <v>415</v>
      </c>
      <c r="D537" s="220" t="s">
        <v>409</v>
      </c>
      <c r="E537" s="25"/>
      <c r="F537" s="28"/>
      <c r="G537" s="262"/>
      <c r="H537" s="425" t="s">
        <v>56</v>
      </c>
      <c r="I537" s="676" t="s">
        <v>34</v>
      </c>
      <c r="J537" s="733" t="s">
        <v>200</v>
      </c>
      <c r="K537" s="275">
        <f t="shared" ref="K537:K542" si="55">K536+1</f>
        <v>3</v>
      </c>
    </row>
    <row r="538" spans="2:11" ht="18" customHeight="1" x14ac:dyDescent="0.25">
      <c r="B538" s="277">
        <f t="shared" si="54"/>
        <v>36</v>
      </c>
      <c r="C538" s="108" t="s">
        <v>415</v>
      </c>
      <c r="D538" s="220" t="s">
        <v>410</v>
      </c>
      <c r="E538" s="25"/>
      <c r="F538" s="28"/>
      <c r="G538" s="262"/>
      <c r="H538" s="425" t="s">
        <v>56</v>
      </c>
      <c r="I538" s="649" t="s">
        <v>34</v>
      </c>
      <c r="J538" s="733" t="s">
        <v>200</v>
      </c>
      <c r="K538" s="275">
        <f t="shared" si="55"/>
        <v>4</v>
      </c>
    </row>
    <row r="539" spans="2:11" ht="18" customHeight="1" x14ac:dyDescent="0.25">
      <c r="B539" s="277">
        <f t="shared" si="54"/>
        <v>37</v>
      </c>
      <c r="C539" s="108" t="s">
        <v>415</v>
      </c>
      <c r="D539" s="220" t="s">
        <v>411</v>
      </c>
      <c r="E539" s="218"/>
      <c r="F539" s="139"/>
      <c r="G539" s="268"/>
      <c r="H539" s="425" t="s">
        <v>56</v>
      </c>
      <c r="I539" s="676" t="s">
        <v>34</v>
      </c>
      <c r="J539" s="733" t="s">
        <v>200</v>
      </c>
      <c r="K539" s="275">
        <f t="shared" si="55"/>
        <v>5</v>
      </c>
    </row>
    <row r="540" spans="2:11" ht="18" customHeight="1" x14ac:dyDescent="0.25">
      <c r="B540" s="277">
        <f t="shared" si="54"/>
        <v>38</v>
      </c>
      <c r="C540" s="108" t="s">
        <v>415</v>
      </c>
      <c r="D540" s="220" t="s">
        <v>412</v>
      </c>
      <c r="E540" s="218"/>
      <c r="F540" s="139"/>
      <c r="G540" s="268"/>
      <c r="H540" s="425" t="s">
        <v>56</v>
      </c>
      <c r="I540" s="676" t="s">
        <v>34</v>
      </c>
      <c r="J540" s="733" t="s">
        <v>200</v>
      </c>
      <c r="K540" s="275">
        <f t="shared" si="55"/>
        <v>6</v>
      </c>
    </row>
    <row r="541" spans="2:11" ht="18" customHeight="1" x14ac:dyDescent="0.25">
      <c r="B541" s="277">
        <f t="shared" si="54"/>
        <v>39</v>
      </c>
      <c r="C541" s="108" t="s">
        <v>415</v>
      </c>
      <c r="D541" s="220" t="s">
        <v>413</v>
      </c>
      <c r="E541" s="218"/>
      <c r="F541" s="139"/>
      <c r="G541" s="139"/>
      <c r="H541" s="425" t="s">
        <v>56</v>
      </c>
      <c r="I541" s="676" t="s">
        <v>34</v>
      </c>
      <c r="J541" s="733" t="s">
        <v>200</v>
      </c>
      <c r="K541" s="275">
        <f t="shared" si="55"/>
        <v>7</v>
      </c>
    </row>
    <row r="542" spans="2:11" ht="18" customHeight="1" thickBot="1" x14ac:dyDescent="0.3">
      <c r="B542" s="69">
        <f t="shared" si="54"/>
        <v>40</v>
      </c>
      <c r="C542" s="110" t="s">
        <v>415</v>
      </c>
      <c r="D542" s="219" t="s">
        <v>414</v>
      </c>
      <c r="E542" s="440"/>
      <c r="F542" s="114"/>
      <c r="G542" s="446"/>
      <c r="H542" s="429" t="s">
        <v>56</v>
      </c>
      <c r="I542" s="669" t="s">
        <v>34</v>
      </c>
      <c r="J542" s="734" t="s">
        <v>200</v>
      </c>
      <c r="K542" s="275">
        <f t="shared" si="55"/>
        <v>8</v>
      </c>
    </row>
    <row r="543" spans="2:11" ht="18" customHeight="1" x14ac:dyDescent="0.25">
      <c r="B543" s="279">
        <f t="shared" si="54"/>
        <v>41</v>
      </c>
      <c r="C543" s="418" t="s">
        <v>428</v>
      </c>
      <c r="D543" s="605" t="s">
        <v>630</v>
      </c>
      <c r="E543" s="58"/>
      <c r="F543" s="59"/>
      <c r="G543" s="60"/>
      <c r="H543" s="428" t="s">
        <v>56</v>
      </c>
      <c r="I543" s="679"/>
      <c r="J543" s="732"/>
      <c r="K543" s="460">
        <f>1</f>
        <v>1</v>
      </c>
    </row>
    <row r="544" spans="2:11" ht="18" customHeight="1" x14ac:dyDescent="0.25">
      <c r="B544" s="277">
        <f t="shared" si="54"/>
        <v>42</v>
      </c>
      <c r="C544" s="127" t="s">
        <v>428</v>
      </c>
      <c r="D544" s="526" t="s">
        <v>449</v>
      </c>
      <c r="E544" s="111"/>
      <c r="F544" s="112"/>
      <c r="G544" s="34"/>
      <c r="H544" s="557" t="s">
        <v>56</v>
      </c>
      <c r="I544" s="683"/>
      <c r="J544" s="735"/>
      <c r="K544" s="275">
        <f>K543+1</f>
        <v>2</v>
      </c>
    </row>
    <row r="545" spans="2:11" ht="18" customHeight="1" x14ac:dyDescent="0.25">
      <c r="B545" s="277">
        <f t="shared" si="54"/>
        <v>43</v>
      </c>
      <c r="C545" s="16" t="s">
        <v>428</v>
      </c>
      <c r="D545" s="220" t="s">
        <v>416</v>
      </c>
      <c r="E545" s="215"/>
      <c r="F545" s="19"/>
      <c r="G545" s="20"/>
      <c r="H545" s="595" t="s">
        <v>56</v>
      </c>
      <c r="I545" s="676" t="s">
        <v>34</v>
      </c>
      <c r="J545" s="733" t="s">
        <v>200</v>
      </c>
      <c r="K545" s="275">
        <f>K544+1</f>
        <v>3</v>
      </c>
    </row>
    <row r="546" spans="2:11" ht="18" customHeight="1" x14ac:dyDescent="0.25">
      <c r="B546" s="277">
        <f t="shared" si="54"/>
        <v>44</v>
      </c>
      <c r="C546" s="524" t="s">
        <v>428</v>
      </c>
      <c r="D546" s="527" t="s">
        <v>631</v>
      </c>
      <c r="E546" s="87"/>
      <c r="F546" s="596"/>
      <c r="G546" s="597"/>
      <c r="H546" s="595" t="s">
        <v>56</v>
      </c>
      <c r="I546" s="649"/>
      <c r="J546" s="735"/>
      <c r="K546" s="275">
        <f t="shared" ref="K546:K560" si="56">K545+1</f>
        <v>4</v>
      </c>
    </row>
    <row r="547" spans="2:11" ht="18" customHeight="1" x14ac:dyDescent="0.25">
      <c r="B547" s="277">
        <f t="shared" si="54"/>
        <v>45</v>
      </c>
      <c r="C547" s="524" t="s">
        <v>428</v>
      </c>
      <c r="D547" s="606" t="s">
        <v>632</v>
      </c>
      <c r="E547" s="87"/>
      <c r="F547" s="596"/>
      <c r="G547" s="597"/>
      <c r="H547" s="595" t="s">
        <v>56</v>
      </c>
      <c r="I547" s="649"/>
      <c r="J547" s="735"/>
      <c r="K547" s="275">
        <f t="shared" si="56"/>
        <v>5</v>
      </c>
    </row>
    <row r="548" spans="2:11" ht="18" customHeight="1" x14ac:dyDescent="0.25">
      <c r="B548" s="277">
        <f t="shared" si="54"/>
        <v>46</v>
      </c>
      <c r="C548" s="16" t="s">
        <v>428</v>
      </c>
      <c r="D548" s="220" t="s">
        <v>421</v>
      </c>
      <c r="E548" s="215"/>
      <c r="F548" s="19"/>
      <c r="G548" s="20"/>
      <c r="H548" s="448" t="s">
        <v>56</v>
      </c>
      <c r="I548" s="676" t="s">
        <v>34</v>
      </c>
      <c r="J548" s="733" t="s">
        <v>200</v>
      </c>
      <c r="K548" s="275">
        <f t="shared" si="56"/>
        <v>6</v>
      </c>
    </row>
    <row r="549" spans="2:11" ht="18" customHeight="1" x14ac:dyDescent="0.25">
      <c r="B549" s="277">
        <f t="shared" si="54"/>
        <v>47</v>
      </c>
      <c r="C549" s="524" t="s">
        <v>428</v>
      </c>
      <c r="D549" s="606" t="s">
        <v>633</v>
      </c>
      <c r="E549" s="87"/>
      <c r="F549" s="596"/>
      <c r="G549" s="597"/>
      <c r="H549" s="595" t="s">
        <v>56</v>
      </c>
      <c r="I549" s="676"/>
      <c r="J549" s="733"/>
      <c r="K549" s="275">
        <f t="shared" si="56"/>
        <v>7</v>
      </c>
    </row>
    <row r="550" spans="2:11" ht="18" customHeight="1" x14ac:dyDescent="0.25">
      <c r="B550" s="277">
        <f t="shared" si="54"/>
        <v>48</v>
      </c>
      <c r="C550" s="524" t="s">
        <v>428</v>
      </c>
      <c r="D550" s="607" t="s">
        <v>634</v>
      </c>
      <c r="E550" s="87"/>
      <c r="F550" s="596"/>
      <c r="G550" s="597"/>
      <c r="H550" s="595" t="s">
        <v>56</v>
      </c>
      <c r="I550" s="676"/>
      <c r="J550" s="733"/>
      <c r="K550" s="275">
        <f t="shared" si="56"/>
        <v>8</v>
      </c>
    </row>
    <row r="551" spans="2:11" ht="18" customHeight="1" x14ac:dyDescent="0.25">
      <c r="B551" s="277">
        <f t="shared" si="54"/>
        <v>49</v>
      </c>
      <c r="C551" s="524" t="s">
        <v>428</v>
      </c>
      <c r="D551" s="606" t="s">
        <v>635</v>
      </c>
      <c r="E551" s="87"/>
      <c r="F551" s="596"/>
      <c r="G551" s="597"/>
      <c r="H551" s="595" t="s">
        <v>56</v>
      </c>
      <c r="I551" s="676"/>
      <c r="J551" s="733"/>
      <c r="K551" s="275">
        <f t="shared" si="56"/>
        <v>9</v>
      </c>
    </row>
    <row r="552" spans="2:11" ht="18" customHeight="1" x14ac:dyDescent="0.25">
      <c r="B552" s="277">
        <f t="shared" si="54"/>
        <v>50</v>
      </c>
      <c r="C552" s="16" t="s">
        <v>428</v>
      </c>
      <c r="D552" s="220" t="s">
        <v>424</v>
      </c>
      <c r="E552" s="215"/>
      <c r="F552" s="19"/>
      <c r="G552" s="20"/>
      <c r="H552" s="595" t="s">
        <v>56</v>
      </c>
      <c r="I552" s="676" t="s">
        <v>34</v>
      </c>
      <c r="J552" s="733" t="s">
        <v>200</v>
      </c>
      <c r="K552" s="275">
        <f t="shared" si="56"/>
        <v>10</v>
      </c>
    </row>
    <row r="553" spans="2:11" ht="18" customHeight="1" x14ac:dyDescent="0.25">
      <c r="B553" s="277">
        <f t="shared" si="54"/>
        <v>51</v>
      </c>
      <c r="C553" s="524" t="s">
        <v>428</v>
      </c>
      <c r="D553" s="606" t="s">
        <v>636</v>
      </c>
      <c r="E553" s="87"/>
      <c r="F553" s="596"/>
      <c r="G553" s="597"/>
      <c r="H553" s="595" t="s">
        <v>56</v>
      </c>
      <c r="I553" s="676"/>
      <c r="J553" s="733"/>
      <c r="K553" s="275">
        <f t="shared" si="56"/>
        <v>11</v>
      </c>
    </row>
    <row r="554" spans="2:11" ht="18" customHeight="1" x14ac:dyDescent="0.25">
      <c r="B554" s="277">
        <f t="shared" si="54"/>
        <v>52</v>
      </c>
      <c r="C554" s="524" t="s">
        <v>428</v>
      </c>
      <c r="D554" s="606" t="s">
        <v>637</v>
      </c>
      <c r="E554" s="87"/>
      <c r="F554" s="596"/>
      <c r="G554" s="597"/>
      <c r="H554" s="595" t="s">
        <v>56</v>
      </c>
      <c r="I554" s="676"/>
      <c r="J554" s="733"/>
      <c r="K554" s="275">
        <f t="shared" si="56"/>
        <v>12</v>
      </c>
    </row>
    <row r="555" spans="2:11" ht="18" customHeight="1" x14ac:dyDescent="0.25">
      <c r="B555" s="277">
        <f t="shared" si="54"/>
        <v>53</v>
      </c>
      <c r="C555" s="16" t="s">
        <v>428</v>
      </c>
      <c r="D555" s="220" t="s">
        <v>425</v>
      </c>
      <c r="E555" s="215"/>
      <c r="F555" s="19"/>
      <c r="G555" s="20"/>
      <c r="H555" s="448" t="s">
        <v>56</v>
      </c>
      <c r="I555" s="676" t="s">
        <v>34</v>
      </c>
      <c r="J555" s="733" t="s">
        <v>200</v>
      </c>
      <c r="K555" s="275">
        <f t="shared" si="56"/>
        <v>13</v>
      </c>
    </row>
    <row r="556" spans="2:11" ht="18" customHeight="1" x14ac:dyDescent="0.25">
      <c r="B556" s="277">
        <f t="shared" si="54"/>
        <v>54</v>
      </c>
      <c r="C556" s="524" t="s">
        <v>428</v>
      </c>
      <c r="D556" s="606" t="s">
        <v>638</v>
      </c>
      <c r="E556" s="87"/>
      <c r="F556" s="596"/>
      <c r="G556" s="597"/>
      <c r="H556" s="595" t="s">
        <v>56</v>
      </c>
      <c r="I556" s="711"/>
      <c r="J556" s="736"/>
      <c r="K556" s="275">
        <f t="shared" si="56"/>
        <v>14</v>
      </c>
    </row>
    <row r="557" spans="2:11" ht="18" customHeight="1" x14ac:dyDescent="0.25">
      <c r="B557" s="277">
        <f t="shared" si="54"/>
        <v>55</v>
      </c>
      <c r="C557" s="16" t="s">
        <v>428</v>
      </c>
      <c r="D557" s="220" t="s">
        <v>426</v>
      </c>
      <c r="E557" s="215"/>
      <c r="F557" s="19"/>
      <c r="G557" s="20"/>
      <c r="H557" s="448" t="s">
        <v>56</v>
      </c>
      <c r="I557" s="676" t="s">
        <v>34</v>
      </c>
      <c r="J557" s="733" t="s">
        <v>200</v>
      </c>
      <c r="K557" s="275">
        <f t="shared" si="56"/>
        <v>15</v>
      </c>
    </row>
    <row r="558" spans="2:11" ht="18" customHeight="1" x14ac:dyDescent="0.25">
      <c r="B558" s="277">
        <f t="shared" si="54"/>
        <v>56</v>
      </c>
      <c r="C558" s="524" t="s">
        <v>428</v>
      </c>
      <c r="D558" s="606" t="s">
        <v>639</v>
      </c>
      <c r="E558" s="87"/>
      <c r="F558" s="66"/>
      <c r="G558" s="67"/>
      <c r="H558" s="595" t="s">
        <v>56</v>
      </c>
      <c r="I558" s="682"/>
      <c r="J558" s="733"/>
      <c r="K558" s="275">
        <f t="shared" si="56"/>
        <v>16</v>
      </c>
    </row>
    <row r="559" spans="2:11" ht="18" customHeight="1" x14ac:dyDescent="0.25">
      <c r="B559" s="277">
        <f t="shared" si="54"/>
        <v>57</v>
      </c>
      <c r="C559" s="524" t="s">
        <v>428</v>
      </c>
      <c r="D559" s="606" t="s">
        <v>640</v>
      </c>
      <c r="E559" s="87"/>
      <c r="F559" s="66"/>
      <c r="G559" s="67"/>
      <c r="H559" s="595" t="s">
        <v>56</v>
      </c>
      <c r="I559" s="676"/>
      <c r="J559" s="733"/>
      <c r="K559" s="495">
        <f t="shared" si="56"/>
        <v>17</v>
      </c>
    </row>
    <row r="560" spans="2:11" ht="18" customHeight="1" thickBot="1" x14ac:dyDescent="0.3">
      <c r="B560" s="278">
        <f t="shared" si="54"/>
        <v>58</v>
      </c>
      <c r="C560" s="530" t="s">
        <v>428</v>
      </c>
      <c r="D560" s="607" t="s">
        <v>641</v>
      </c>
      <c r="E560" s="560"/>
      <c r="F560" s="598"/>
      <c r="G560" s="599"/>
      <c r="H560" s="595" t="s">
        <v>56</v>
      </c>
      <c r="I560" s="669"/>
      <c r="J560" s="734"/>
      <c r="K560" s="461">
        <f t="shared" si="56"/>
        <v>18</v>
      </c>
    </row>
    <row r="561" spans="2:11" ht="18" customHeight="1" x14ac:dyDescent="0.25">
      <c r="B561" s="285">
        <f t="shared" si="54"/>
        <v>59</v>
      </c>
      <c r="C561" s="127" t="s">
        <v>450</v>
      </c>
      <c r="D561" s="556" t="s">
        <v>451</v>
      </c>
      <c r="E561" s="111"/>
      <c r="F561" s="112"/>
      <c r="G561" s="34"/>
      <c r="H561" s="557" t="s">
        <v>56</v>
      </c>
      <c r="I561" s="668"/>
      <c r="J561" s="737"/>
      <c r="K561" s="594">
        <f>1</f>
        <v>1</v>
      </c>
    </row>
    <row r="562" spans="2:11" ht="18" customHeight="1" x14ac:dyDescent="0.25">
      <c r="B562" s="558">
        <f t="shared" si="52"/>
        <v>60</v>
      </c>
      <c r="C562" s="16" t="s">
        <v>450</v>
      </c>
      <c r="D562" s="220" t="s">
        <v>417</v>
      </c>
      <c r="E562" s="215"/>
      <c r="F562" s="19"/>
      <c r="G562" s="21"/>
      <c r="H562" s="448" t="s">
        <v>56</v>
      </c>
      <c r="I562" s="676" t="s">
        <v>34</v>
      </c>
      <c r="J562" s="733" t="s">
        <v>200</v>
      </c>
      <c r="K562" s="275">
        <f>K561+1</f>
        <v>2</v>
      </c>
    </row>
    <row r="563" spans="2:11" ht="18" customHeight="1" x14ac:dyDescent="0.25">
      <c r="B563" s="285">
        <f>B562+1</f>
        <v>61</v>
      </c>
      <c r="C563" s="16" t="s">
        <v>450</v>
      </c>
      <c r="D563" s="302" t="s">
        <v>418</v>
      </c>
      <c r="E563" s="242"/>
      <c r="F563" s="94"/>
      <c r="G563" s="317"/>
      <c r="H563" s="448" t="s">
        <v>56</v>
      </c>
      <c r="I563" s="676" t="s">
        <v>34</v>
      </c>
      <c r="J563" s="733" t="s">
        <v>200</v>
      </c>
      <c r="K563" s="275">
        <f>K562+1</f>
        <v>3</v>
      </c>
    </row>
    <row r="564" spans="2:11" ht="18" customHeight="1" x14ac:dyDescent="0.25">
      <c r="B564" s="277">
        <f>B563+1</f>
        <v>62</v>
      </c>
      <c r="C564" s="16" t="s">
        <v>450</v>
      </c>
      <c r="D564" s="220" t="s">
        <v>419</v>
      </c>
      <c r="E564" s="215"/>
      <c r="F564" s="19"/>
      <c r="G564" s="20"/>
      <c r="H564" s="448" t="s">
        <v>56</v>
      </c>
      <c r="I564" s="676" t="s">
        <v>34</v>
      </c>
      <c r="J564" s="733" t="s">
        <v>200</v>
      </c>
      <c r="K564" s="275">
        <f t="shared" ref="K564:K574" si="57">K563+1</f>
        <v>4</v>
      </c>
    </row>
    <row r="565" spans="2:11" ht="18" customHeight="1" x14ac:dyDescent="0.25">
      <c r="B565" s="277">
        <f t="shared" si="52"/>
        <v>63</v>
      </c>
      <c r="C565" s="16" t="s">
        <v>450</v>
      </c>
      <c r="D565" s="220" t="s">
        <v>420</v>
      </c>
      <c r="E565" s="215"/>
      <c r="F565" s="19"/>
      <c r="G565" s="20"/>
      <c r="H565" s="595" t="s">
        <v>56</v>
      </c>
      <c r="I565" s="676" t="s">
        <v>34</v>
      </c>
      <c r="J565" s="733" t="s">
        <v>200</v>
      </c>
      <c r="K565" s="275">
        <f t="shared" si="57"/>
        <v>5</v>
      </c>
    </row>
    <row r="566" spans="2:11" ht="18" customHeight="1" x14ac:dyDescent="0.25">
      <c r="B566" s="277">
        <f t="shared" si="52"/>
        <v>64</v>
      </c>
      <c r="C566" s="16" t="s">
        <v>450</v>
      </c>
      <c r="D566" s="607" t="s">
        <v>642</v>
      </c>
      <c r="E566" s="87"/>
      <c r="F566" s="66"/>
      <c r="G566" s="67"/>
      <c r="H566" s="595" t="s">
        <v>56</v>
      </c>
      <c r="I566" s="676"/>
      <c r="J566" s="733"/>
      <c r="K566" s="275">
        <f t="shared" si="57"/>
        <v>6</v>
      </c>
    </row>
    <row r="567" spans="2:11" ht="18" customHeight="1" x14ac:dyDescent="0.25">
      <c r="B567" s="277">
        <f t="shared" si="52"/>
        <v>65</v>
      </c>
      <c r="C567" s="16" t="s">
        <v>450</v>
      </c>
      <c r="D567" s="607" t="s">
        <v>643</v>
      </c>
      <c r="E567" s="87"/>
      <c r="F567" s="66"/>
      <c r="G567" s="67"/>
      <c r="H567" s="595" t="s">
        <v>56</v>
      </c>
      <c r="I567" s="676"/>
      <c r="J567" s="733"/>
      <c r="K567" s="275">
        <f t="shared" si="57"/>
        <v>7</v>
      </c>
    </row>
    <row r="568" spans="2:11" ht="18" customHeight="1" x14ac:dyDescent="0.25">
      <c r="B568" s="277">
        <f t="shared" si="52"/>
        <v>66</v>
      </c>
      <c r="C568" s="16" t="s">
        <v>450</v>
      </c>
      <c r="D568" s="607" t="s">
        <v>644</v>
      </c>
      <c r="E568" s="87"/>
      <c r="F568" s="66"/>
      <c r="G568" s="67"/>
      <c r="H568" s="595" t="s">
        <v>56</v>
      </c>
      <c r="I568" s="676"/>
      <c r="J568" s="733"/>
      <c r="K568" s="275">
        <f t="shared" si="57"/>
        <v>8</v>
      </c>
    </row>
    <row r="569" spans="2:11" ht="18" customHeight="1" x14ac:dyDescent="0.25">
      <c r="B569" s="277">
        <f t="shared" si="52"/>
        <v>67</v>
      </c>
      <c r="C569" s="16" t="s">
        <v>450</v>
      </c>
      <c r="D569" s="302" t="s">
        <v>422</v>
      </c>
      <c r="E569" s="242"/>
      <c r="F569" s="94"/>
      <c r="G569" s="27"/>
      <c r="H569" s="593" t="s">
        <v>56</v>
      </c>
      <c r="I569" s="676" t="s">
        <v>34</v>
      </c>
      <c r="J569" s="733" t="s">
        <v>200</v>
      </c>
      <c r="K569" s="275">
        <f t="shared" si="57"/>
        <v>9</v>
      </c>
    </row>
    <row r="570" spans="2:11" ht="18" customHeight="1" x14ac:dyDescent="0.25">
      <c r="B570" s="558">
        <f t="shared" si="52"/>
        <v>68</v>
      </c>
      <c r="C570" s="16" t="s">
        <v>450</v>
      </c>
      <c r="D570" s="220" t="s">
        <v>423</v>
      </c>
      <c r="E570" s="215"/>
      <c r="F570" s="19"/>
      <c r="G570" s="20"/>
      <c r="H570" s="448" t="s">
        <v>56</v>
      </c>
      <c r="I570" s="676" t="s">
        <v>34</v>
      </c>
      <c r="J570" s="733" t="s">
        <v>200</v>
      </c>
      <c r="K570" s="275">
        <f t="shared" si="57"/>
        <v>10</v>
      </c>
    </row>
    <row r="571" spans="2:11" ht="18" customHeight="1" x14ac:dyDescent="0.25">
      <c r="B571" s="558">
        <f t="shared" si="52"/>
        <v>69</v>
      </c>
      <c r="C571" s="127" t="s">
        <v>450</v>
      </c>
      <c r="D571" s="393" t="s">
        <v>452</v>
      </c>
      <c r="E571" s="18"/>
      <c r="F571" s="19"/>
      <c r="G571" s="20"/>
      <c r="H571" s="85" t="s">
        <v>56</v>
      </c>
      <c r="I571" s="668"/>
      <c r="J571" s="737"/>
      <c r="K571" s="275">
        <f t="shared" si="57"/>
        <v>11</v>
      </c>
    </row>
    <row r="572" spans="2:11" ht="18" customHeight="1" x14ac:dyDescent="0.25">
      <c r="B572" s="68">
        <f>B571+1</f>
        <v>70</v>
      </c>
      <c r="C572" s="108" t="s">
        <v>450</v>
      </c>
      <c r="D572" s="220" t="s">
        <v>427</v>
      </c>
      <c r="E572" s="215"/>
      <c r="F572" s="19"/>
      <c r="G572" s="20"/>
      <c r="H572" s="448" t="s">
        <v>56</v>
      </c>
      <c r="I572" s="676" t="s">
        <v>34</v>
      </c>
      <c r="J572" s="733" t="s">
        <v>200</v>
      </c>
      <c r="K572" s="275">
        <f t="shared" si="57"/>
        <v>12</v>
      </c>
    </row>
    <row r="573" spans="2:11" ht="18" customHeight="1" x14ac:dyDescent="0.25">
      <c r="B573" s="558">
        <f t="shared" ref="B573:B575" si="58">B572+1</f>
        <v>71</v>
      </c>
      <c r="C573" s="16" t="s">
        <v>450</v>
      </c>
      <c r="D573" s="607" t="s">
        <v>645</v>
      </c>
      <c r="E573" s="87"/>
      <c r="F573" s="596"/>
      <c r="G573" s="597"/>
      <c r="H573" s="595" t="s">
        <v>56</v>
      </c>
      <c r="I573" s="649"/>
      <c r="J573" s="735"/>
      <c r="K573" s="275">
        <f t="shared" si="57"/>
        <v>13</v>
      </c>
    </row>
    <row r="574" spans="2:11" ht="18" customHeight="1" thickBot="1" x14ac:dyDescent="0.3">
      <c r="B574" s="559">
        <f t="shared" si="58"/>
        <v>72</v>
      </c>
      <c r="C574" s="16" t="s">
        <v>450</v>
      </c>
      <c r="D574" s="88" t="s">
        <v>646</v>
      </c>
      <c r="E574" s="87"/>
      <c r="F574" s="66"/>
      <c r="G574" s="67"/>
      <c r="H574" s="595" t="s">
        <v>56</v>
      </c>
      <c r="I574" s="676"/>
      <c r="J574" s="733"/>
      <c r="K574" s="275">
        <f t="shared" si="57"/>
        <v>14</v>
      </c>
    </row>
    <row r="575" spans="2:11" ht="18" customHeight="1" x14ac:dyDescent="0.25">
      <c r="B575" s="83">
        <f t="shared" si="58"/>
        <v>73</v>
      </c>
      <c r="C575" s="453" t="s">
        <v>434</v>
      </c>
      <c r="D575" s="288" t="s">
        <v>429</v>
      </c>
      <c r="E575" s="214"/>
      <c r="F575" s="14"/>
      <c r="G575" s="15"/>
      <c r="H575" s="203" t="s">
        <v>72</v>
      </c>
      <c r="I575" s="738" t="s">
        <v>200</v>
      </c>
      <c r="J575" s="653" t="s">
        <v>17</v>
      </c>
      <c r="K575" s="594">
        <f>1</f>
        <v>1</v>
      </c>
    </row>
    <row r="576" spans="2:11" ht="18" customHeight="1" x14ac:dyDescent="0.25">
      <c r="B576" s="285">
        <f t="shared" si="52"/>
        <v>74</v>
      </c>
      <c r="C576" s="449" t="s">
        <v>434</v>
      </c>
      <c r="D576" s="220" t="s">
        <v>430</v>
      </c>
      <c r="E576" s="215"/>
      <c r="F576" s="19"/>
      <c r="G576" s="20"/>
      <c r="H576" s="202" t="s">
        <v>72</v>
      </c>
      <c r="I576" s="682" t="s">
        <v>41</v>
      </c>
      <c r="J576" s="676" t="s">
        <v>17</v>
      </c>
      <c r="K576" s="275">
        <f>K575+1</f>
        <v>2</v>
      </c>
    </row>
    <row r="577" spans="2:11" ht="18" customHeight="1" x14ac:dyDescent="0.25">
      <c r="B577" s="277">
        <f t="shared" si="52"/>
        <v>75</v>
      </c>
      <c r="C577" s="449" t="s">
        <v>434</v>
      </c>
      <c r="D577" s="302" t="s">
        <v>431</v>
      </c>
      <c r="E577" s="242"/>
      <c r="F577" s="94"/>
      <c r="G577" s="27"/>
      <c r="H577" s="228" t="s">
        <v>72</v>
      </c>
      <c r="I577" s="641" t="s">
        <v>40</v>
      </c>
      <c r="J577" s="676" t="s">
        <v>41</v>
      </c>
      <c r="K577" s="275">
        <f>K576+1</f>
        <v>3</v>
      </c>
    </row>
    <row r="578" spans="2:11" ht="18" customHeight="1" x14ac:dyDescent="0.25">
      <c r="B578" s="277">
        <f t="shared" si="52"/>
        <v>76</v>
      </c>
      <c r="C578" s="449" t="s">
        <v>434</v>
      </c>
      <c r="D578" s="220" t="s">
        <v>432</v>
      </c>
      <c r="E578" s="218"/>
      <c r="F578" s="139"/>
      <c r="G578" s="134"/>
      <c r="H578" s="502" t="s">
        <v>72</v>
      </c>
      <c r="I578" s="642" t="s">
        <v>72</v>
      </c>
      <c r="J578" s="676" t="s">
        <v>41</v>
      </c>
      <c r="K578" s="275">
        <f t="shared" ref="K578:K579" si="59">K577+1</f>
        <v>4</v>
      </c>
    </row>
    <row r="579" spans="2:11" ht="18" customHeight="1" thickBot="1" x14ac:dyDescent="0.3">
      <c r="B579" s="277">
        <f t="shared" si="52"/>
        <v>77</v>
      </c>
      <c r="C579" s="454" t="s">
        <v>434</v>
      </c>
      <c r="D579" s="312" t="s">
        <v>433</v>
      </c>
      <c r="E579" s="451"/>
      <c r="F579" s="452"/>
      <c r="G579" s="455"/>
      <c r="H579" s="211" t="s">
        <v>72</v>
      </c>
      <c r="I579" s="688" t="s">
        <v>41</v>
      </c>
      <c r="J579" s="669" t="s">
        <v>17</v>
      </c>
      <c r="K579" s="275">
        <f t="shared" si="59"/>
        <v>5</v>
      </c>
    </row>
    <row r="580" spans="2:11" ht="18" customHeight="1" x14ac:dyDescent="0.25">
      <c r="B580" s="279">
        <f t="shared" si="52"/>
        <v>78</v>
      </c>
      <c r="C580" s="453" t="s">
        <v>439</v>
      </c>
      <c r="D580" s="447" t="s">
        <v>435</v>
      </c>
      <c r="E580" s="456"/>
      <c r="F580" s="457"/>
      <c r="G580" s="136"/>
      <c r="H580" s="123" t="s">
        <v>34</v>
      </c>
      <c r="I580" s="717" t="s">
        <v>34</v>
      </c>
      <c r="J580" s="715" t="s">
        <v>72</v>
      </c>
      <c r="K580" s="594">
        <f>1</f>
        <v>1</v>
      </c>
    </row>
    <row r="581" spans="2:11" ht="18" customHeight="1" x14ac:dyDescent="0.25">
      <c r="B581" s="277">
        <f t="shared" si="52"/>
        <v>79</v>
      </c>
      <c r="C581" s="449" t="s">
        <v>439</v>
      </c>
      <c r="D581" s="220" t="s">
        <v>436</v>
      </c>
      <c r="E581" s="25"/>
      <c r="F581" s="28"/>
      <c r="G581" s="20"/>
      <c r="H581" s="124" t="s">
        <v>34</v>
      </c>
      <c r="I581" s="641" t="s">
        <v>44</v>
      </c>
      <c r="J581" s="678" t="s">
        <v>34</v>
      </c>
      <c r="K581" s="275">
        <f>K580+1</f>
        <v>2</v>
      </c>
    </row>
    <row r="582" spans="2:11" ht="18" customHeight="1" x14ac:dyDescent="0.25">
      <c r="B582" s="277">
        <f t="shared" si="52"/>
        <v>80</v>
      </c>
      <c r="C582" s="449" t="s">
        <v>439</v>
      </c>
      <c r="D582" s="302" t="s">
        <v>437</v>
      </c>
      <c r="E582" s="243"/>
      <c r="F582" s="26"/>
      <c r="G582" s="27"/>
      <c r="H582" s="450" t="s">
        <v>72</v>
      </c>
      <c r="I582" s="676" t="s">
        <v>41</v>
      </c>
      <c r="J582" s="641" t="s">
        <v>40</v>
      </c>
      <c r="K582" s="275">
        <f>K581+1</f>
        <v>3</v>
      </c>
    </row>
    <row r="583" spans="2:11" ht="16.5" thickBot="1" x14ac:dyDescent="0.3">
      <c r="B583" s="277">
        <f t="shared" si="52"/>
        <v>81</v>
      </c>
      <c r="C583" s="454" t="s">
        <v>439</v>
      </c>
      <c r="D583" s="312" t="s">
        <v>438</v>
      </c>
      <c r="E583" s="445"/>
      <c r="F583" s="458"/>
      <c r="G583" s="115"/>
      <c r="H583" s="459" t="s">
        <v>72</v>
      </c>
      <c r="I583" s="669" t="s">
        <v>17</v>
      </c>
      <c r="J583" s="669" t="s">
        <v>41</v>
      </c>
      <c r="K583" s="275">
        <f t="shared" ref="K583" si="60">K582+1</f>
        <v>4</v>
      </c>
    </row>
    <row r="584" spans="2:11" ht="18" customHeight="1" x14ac:dyDescent="0.25">
      <c r="B584" s="279">
        <f t="shared" si="52"/>
        <v>82</v>
      </c>
      <c r="C584" s="507" t="s">
        <v>538</v>
      </c>
      <c r="D584" s="620" t="s">
        <v>539</v>
      </c>
      <c r="E584" s="87"/>
      <c r="F584" s="66"/>
      <c r="G584" s="67"/>
      <c r="H584" s="448" t="s">
        <v>56</v>
      </c>
      <c r="I584" s="709"/>
      <c r="J584" s="709"/>
      <c r="K584" s="594">
        <f>1</f>
        <v>1</v>
      </c>
    </row>
    <row r="585" spans="2:11" ht="18" customHeight="1" thickBot="1" x14ac:dyDescent="0.3">
      <c r="B585" s="559">
        <f t="shared" si="52"/>
        <v>83</v>
      </c>
      <c r="C585" s="433" t="s">
        <v>538</v>
      </c>
      <c r="D585" s="313" t="s">
        <v>140</v>
      </c>
      <c r="E585" s="560"/>
      <c r="F585" s="71"/>
      <c r="G585" s="72"/>
      <c r="H585" s="511" t="s">
        <v>56</v>
      </c>
      <c r="I585" s="646" t="s">
        <v>56</v>
      </c>
      <c r="J585" s="643" t="s">
        <v>17</v>
      </c>
      <c r="K585" s="275">
        <f>K584+1</f>
        <v>2</v>
      </c>
    </row>
    <row r="586" spans="2:11" ht="18" customHeight="1" x14ac:dyDescent="0.25"/>
    <row r="587" spans="2:11" ht="18" customHeight="1" x14ac:dyDescent="0.25"/>
    <row r="588" spans="2:11" ht="18" customHeight="1" x14ac:dyDescent="0.25"/>
    <row r="589" spans="2:11" ht="18" customHeight="1" x14ac:dyDescent="0.25"/>
    <row r="590" spans="2:11" ht="18" customHeight="1" x14ac:dyDescent="0.25"/>
    <row r="591" spans="2:11" ht="18" customHeight="1" x14ac:dyDescent="0.25"/>
    <row r="592" spans="2:11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  <row r="1001" ht="18" customHeight="1" x14ac:dyDescent="0.25"/>
    <row r="1002" ht="18" customHeight="1" x14ac:dyDescent="0.25"/>
    <row r="1003" ht="18" customHeight="1" x14ac:dyDescent="0.25"/>
    <row r="1004" ht="18" customHeight="1" x14ac:dyDescent="0.25"/>
    <row r="1005" ht="18" customHeight="1" x14ac:dyDescent="0.25"/>
    <row r="1006" ht="18" customHeight="1" x14ac:dyDescent="0.25"/>
    <row r="1007" ht="18" customHeight="1" x14ac:dyDescent="0.25"/>
    <row r="1008" ht="18" customHeight="1" x14ac:dyDescent="0.25"/>
    <row r="1009" ht="18" customHeight="1" x14ac:dyDescent="0.25"/>
    <row r="1010" ht="18" customHeight="1" x14ac:dyDescent="0.25"/>
    <row r="1011" ht="18" customHeight="1" x14ac:dyDescent="0.25"/>
    <row r="1012" ht="18" customHeight="1" x14ac:dyDescent="0.25"/>
    <row r="1013" ht="18" customHeight="1" x14ac:dyDescent="0.25"/>
    <row r="1014" ht="18" customHeight="1" x14ac:dyDescent="0.25"/>
    <row r="1015" ht="18" customHeight="1" x14ac:dyDescent="0.25"/>
    <row r="1016" ht="18" customHeight="1" x14ac:dyDescent="0.25"/>
    <row r="1017" ht="18" customHeight="1" x14ac:dyDescent="0.25"/>
    <row r="1018" ht="18" customHeight="1" x14ac:dyDescent="0.25"/>
    <row r="1019" ht="18" customHeight="1" x14ac:dyDescent="0.25"/>
    <row r="1020" ht="18" customHeight="1" x14ac:dyDescent="0.25"/>
    <row r="1021" ht="18" customHeight="1" x14ac:dyDescent="0.25"/>
    <row r="1022" ht="18" customHeight="1" x14ac:dyDescent="0.25"/>
    <row r="1023" ht="18" customHeight="1" x14ac:dyDescent="0.25"/>
    <row r="1024" ht="18" customHeight="1" x14ac:dyDescent="0.25"/>
    <row r="1025" ht="18" customHeight="1" x14ac:dyDescent="0.25"/>
    <row r="1026" ht="18" customHeight="1" x14ac:dyDescent="0.25"/>
    <row r="1027" ht="18" customHeight="1" x14ac:dyDescent="0.25"/>
    <row r="1028" ht="18" customHeight="1" x14ac:dyDescent="0.25"/>
    <row r="1029" ht="18" customHeight="1" x14ac:dyDescent="0.25"/>
    <row r="1030" ht="18" customHeight="1" x14ac:dyDescent="0.25"/>
    <row r="1031" ht="18" customHeight="1" x14ac:dyDescent="0.25"/>
    <row r="1032" ht="18" customHeight="1" x14ac:dyDescent="0.25"/>
    <row r="1033" ht="18" customHeight="1" x14ac:dyDescent="0.25"/>
    <row r="1034" ht="18" customHeight="1" x14ac:dyDescent="0.25"/>
    <row r="1035" ht="18" customHeight="1" x14ac:dyDescent="0.25"/>
    <row r="1036" ht="18" customHeight="1" x14ac:dyDescent="0.25"/>
    <row r="1037" ht="18" customHeight="1" x14ac:dyDescent="0.25"/>
    <row r="1038" ht="18" customHeight="1" x14ac:dyDescent="0.25"/>
    <row r="1039" ht="18" customHeight="1" x14ac:dyDescent="0.25"/>
    <row r="1040" ht="18" customHeight="1" x14ac:dyDescent="0.25"/>
    <row r="1041" ht="18" customHeight="1" x14ac:dyDescent="0.25"/>
    <row r="1042" ht="18" customHeight="1" x14ac:dyDescent="0.25"/>
    <row r="1043" ht="18" customHeight="1" x14ac:dyDescent="0.25"/>
    <row r="1044" ht="18" customHeight="1" x14ac:dyDescent="0.25"/>
    <row r="1045" ht="18" customHeight="1" x14ac:dyDescent="0.25"/>
    <row r="1046" ht="18" customHeight="1" x14ac:dyDescent="0.25"/>
    <row r="1047" ht="18" customHeight="1" x14ac:dyDescent="0.25"/>
    <row r="1048" ht="18" customHeight="1" x14ac:dyDescent="0.25"/>
    <row r="1049" ht="18" customHeight="1" x14ac:dyDescent="0.25"/>
    <row r="1050" ht="18" customHeight="1" x14ac:dyDescent="0.25"/>
    <row r="1051" ht="18" customHeight="1" x14ac:dyDescent="0.25"/>
    <row r="1052" ht="18" customHeight="1" x14ac:dyDescent="0.25"/>
    <row r="1053" ht="18" customHeight="1" x14ac:dyDescent="0.25"/>
    <row r="1054" ht="18" customHeight="1" x14ac:dyDescent="0.25"/>
    <row r="1055" ht="18" customHeight="1" x14ac:dyDescent="0.25"/>
    <row r="1056" ht="18" customHeight="1" x14ac:dyDescent="0.25"/>
    <row r="1057" ht="18" customHeight="1" x14ac:dyDescent="0.25"/>
    <row r="1058" ht="18" customHeight="1" x14ac:dyDescent="0.25"/>
    <row r="1059" ht="18" customHeight="1" x14ac:dyDescent="0.25"/>
    <row r="1060" ht="18" customHeight="1" x14ac:dyDescent="0.25"/>
    <row r="1061" ht="18" customHeight="1" x14ac:dyDescent="0.25"/>
    <row r="1062" ht="18" customHeight="1" x14ac:dyDescent="0.25"/>
    <row r="1063" ht="18" customHeight="1" x14ac:dyDescent="0.25"/>
    <row r="1064" ht="18" customHeight="1" x14ac:dyDescent="0.25"/>
    <row r="1065" ht="18" customHeight="1" x14ac:dyDescent="0.25"/>
    <row r="1066" ht="18" customHeight="1" x14ac:dyDescent="0.25"/>
    <row r="1067" ht="18" customHeight="1" x14ac:dyDescent="0.25"/>
    <row r="1068" ht="18" customHeight="1" x14ac:dyDescent="0.25"/>
    <row r="1069" ht="18" customHeight="1" x14ac:dyDescent="0.25"/>
    <row r="1070" ht="18" customHeight="1" x14ac:dyDescent="0.25"/>
    <row r="1071" ht="18" customHeight="1" x14ac:dyDescent="0.25"/>
    <row r="1072" ht="18" customHeight="1" x14ac:dyDescent="0.25"/>
    <row r="1073" ht="18" customHeight="1" x14ac:dyDescent="0.25"/>
    <row r="1074" ht="18" customHeight="1" x14ac:dyDescent="0.25"/>
    <row r="1075" ht="18" customHeight="1" x14ac:dyDescent="0.25"/>
    <row r="1076" ht="18" customHeight="1" x14ac:dyDescent="0.25"/>
    <row r="1077" ht="18" customHeight="1" x14ac:dyDescent="0.25"/>
    <row r="1078" ht="18" customHeight="1" x14ac:dyDescent="0.25"/>
    <row r="1079" ht="18" customHeight="1" x14ac:dyDescent="0.25"/>
    <row r="1080" ht="18" customHeight="1" x14ac:dyDescent="0.25"/>
    <row r="1081" ht="18" customHeight="1" x14ac:dyDescent="0.25"/>
    <row r="1082" ht="18" customHeight="1" x14ac:dyDescent="0.25"/>
    <row r="1083" ht="18" customHeight="1" x14ac:dyDescent="0.25"/>
    <row r="1084" ht="18" customHeight="1" x14ac:dyDescent="0.25"/>
    <row r="1085" ht="18" customHeight="1" x14ac:dyDescent="0.25"/>
    <row r="1086" ht="18" customHeight="1" x14ac:dyDescent="0.25"/>
    <row r="1087" ht="18" customHeight="1" x14ac:dyDescent="0.25"/>
    <row r="1088" ht="18" customHeight="1" x14ac:dyDescent="0.25"/>
    <row r="1089" ht="18" customHeight="1" x14ac:dyDescent="0.25"/>
    <row r="1090" ht="18" customHeight="1" x14ac:dyDescent="0.25"/>
    <row r="1091" ht="18" customHeight="1" x14ac:dyDescent="0.25"/>
    <row r="1092" ht="18" customHeight="1" x14ac:dyDescent="0.25"/>
    <row r="1093" ht="18" customHeight="1" x14ac:dyDescent="0.25"/>
    <row r="1094" ht="18" customHeight="1" x14ac:dyDescent="0.25"/>
    <row r="1095" ht="18" customHeight="1" x14ac:dyDescent="0.25"/>
    <row r="1096" ht="18" customHeight="1" x14ac:dyDescent="0.25"/>
    <row r="1097" ht="18" customHeight="1" x14ac:dyDescent="0.25"/>
    <row r="1098" ht="18" customHeight="1" x14ac:dyDescent="0.25"/>
    <row r="1099" ht="18" customHeight="1" x14ac:dyDescent="0.25"/>
    <row r="1100" ht="18" customHeight="1" x14ac:dyDescent="0.25"/>
    <row r="1101" ht="18" customHeight="1" x14ac:dyDescent="0.25"/>
    <row r="1102" ht="18" customHeight="1" x14ac:dyDescent="0.25"/>
    <row r="1103" ht="18" customHeight="1" x14ac:dyDescent="0.25"/>
    <row r="1104" ht="18" customHeight="1" x14ac:dyDescent="0.25"/>
    <row r="1105" ht="18" customHeight="1" x14ac:dyDescent="0.25"/>
    <row r="1106" ht="18" customHeight="1" x14ac:dyDescent="0.25"/>
    <row r="1107" ht="18" customHeight="1" x14ac:dyDescent="0.25"/>
    <row r="1108" ht="18" customHeight="1" x14ac:dyDescent="0.25"/>
    <row r="1109" ht="18" customHeight="1" x14ac:dyDescent="0.25"/>
    <row r="1110" ht="18" customHeight="1" x14ac:dyDescent="0.25"/>
    <row r="1111" ht="18" customHeight="1" x14ac:dyDescent="0.25"/>
    <row r="1112" ht="18" customHeight="1" x14ac:dyDescent="0.25"/>
    <row r="1113" ht="18" customHeight="1" x14ac:dyDescent="0.25"/>
    <row r="1114" ht="18" customHeight="1" x14ac:dyDescent="0.25"/>
    <row r="1115" ht="18" customHeight="1" x14ac:dyDescent="0.25"/>
    <row r="1116" ht="18" customHeight="1" x14ac:dyDescent="0.25"/>
    <row r="1117" ht="18" customHeight="1" x14ac:dyDescent="0.25"/>
    <row r="1118" ht="18" customHeight="1" x14ac:dyDescent="0.25"/>
    <row r="1119" ht="18" customHeight="1" x14ac:dyDescent="0.25"/>
    <row r="1120" ht="18" customHeight="1" x14ac:dyDescent="0.25"/>
    <row r="1121" ht="18" customHeight="1" x14ac:dyDescent="0.25"/>
    <row r="1122" ht="18" customHeight="1" x14ac:dyDescent="0.25"/>
    <row r="1123" ht="18" customHeight="1" x14ac:dyDescent="0.25"/>
    <row r="1124" ht="18" customHeight="1" x14ac:dyDescent="0.25"/>
    <row r="1125" ht="18" customHeight="1" x14ac:dyDescent="0.25"/>
    <row r="1126" ht="18" customHeight="1" x14ac:dyDescent="0.25"/>
    <row r="1127" ht="18" customHeight="1" x14ac:dyDescent="0.25"/>
    <row r="1128" ht="18" customHeight="1" x14ac:dyDescent="0.25"/>
    <row r="1129" ht="18" customHeight="1" x14ac:dyDescent="0.25"/>
    <row r="1130" ht="18" customHeight="1" x14ac:dyDescent="0.25"/>
    <row r="1131" ht="18" customHeight="1" x14ac:dyDescent="0.25"/>
    <row r="1132" ht="18" customHeight="1" x14ac:dyDescent="0.25"/>
    <row r="1133" ht="18" customHeight="1" x14ac:dyDescent="0.25"/>
    <row r="1134" ht="18" customHeight="1" x14ac:dyDescent="0.25"/>
    <row r="1135" ht="18" customHeight="1" x14ac:dyDescent="0.25"/>
    <row r="1136" ht="18" customHeight="1" x14ac:dyDescent="0.25"/>
    <row r="1137" ht="18" customHeight="1" x14ac:dyDescent="0.25"/>
    <row r="1138" ht="18" customHeight="1" x14ac:dyDescent="0.25"/>
    <row r="1139" ht="18" customHeight="1" x14ac:dyDescent="0.25"/>
    <row r="1140" ht="18" customHeight="1" x14ac:dyDescent="0.25"/>
    <row r="1141" ht="18" customHeight="1" x14ac:dyDescent="0.25"/>
    <row r="1142" ht="18" customHeight="1" x14ac:dyDescent="0.25"/>
    <row r="1143" ht="18" customHeight="1" x14ac:dyDescent="0.25"/>
    <row r="1144" ht="18" customHeight="1" x14ac:dyDescent="0.25"/>
    <row r="1145" ht="18" customHeight="1" x14ac:dyDescent="0.25"/>
    <row r="1146" ht="18" customHeight="1" x14ac:dyDescent="0.25"/>
    <row r="1147" ht="18" customHeight="1" x14ac:dyDescent="0.25"/>
    <row r="1148" ht="18" customHeight="1" x14ac:dyDescent="0.25"/>
    <row r="1149" ht="18" customHeight="1" x14ac:dyDescent="0.25"/>
    <row r="1150" ht="18" customHeight="1" x14ac:dyDescent="0.25"/>
    <row r="1151" ht="18" customHeight="1" x14ac:dyDescent="0.25"/>
    <row r="1152" ht="18" customHeight="1" x14ac:dyDescent="0.25"/>
    <row r="1153" ht="18" customHeight="1" x14ac:dyDescent="0.25"/>
    <row r="1154" ht="18" customHeight="1" x14ac:dyDescent="0.25"/>
    <row r="1155" ht="18" customHeight="1" x14ac:dyDescent="0.25"/>
    <row r="1156" ht="18" customHeight="1" x14ac:dyDescent="0.25"/>
    <row r="1157" ht="18" customHeight="1" x14ac:dyDescent="0.25"/>
    <row r="1158" ht="18" customHeight="1" x14ac:dyDescent="0.25"/>
    <row r="1159" ht="18" customHeight="1" x14ac:dyDescent="0.25"/>
    <row r="1160" ht="18" customHeight="1" x14ac:dyDescent="0.25"/>
    <row r="1161" ht="18" customHeight="1" x14ac:dyDescent="0.25"/>
    <row r="1162" ht="18" customHeight="1" x14ac:dyDescent="0.25"/>
    <row r="1163" ht="18" customHeight="1" x14ac:dyDescent="0.25"/>
    <row r="1164" ht="18" customHeight="1" x14ac:dyDescent="0.25"/>
    <row r="1165" ht="18" customHeight="1" x14ac:dyDescent="0.25"/>
    <row r="1166" ht="18" customHeight="1" x14ac:dyDescent="0.25"/>
    <row r="1167" ht="18" customHeight="1" x14ac:dyDescent="0.25"/>
    <row r="1168" ht="18" customHeight="1" x14ac:dyDescent="0.25"/>
    <row r="1169" ht="18" customHeight="1" x14ac:dyDescent="0.25"/>
    <row r="1170" ht="18" customHeight="1" x14ac:dyDescent="0.25"/>
    <row r="1171" ht="18" customHeight="1" x14ac:dyDescent="0.25"/>
    <row r="1172" ht="18" customHeight="1" x14ac:dyDescent="0.25"/>
    <row r="1173" ht="18" customHeight="1" x14ac:dyDescent="0.25"/>
    <row r="1174" ht="18" customHeight="1" x14ac:dyDescent="0.25"/>
    <row r="1175" ht="18" customHeight="1" x14ac:dyDescent="0.25"/>
    <row r="1176" ht="18" customHeight="1" x14ac:dyDescent="0.25"/>
    <row r="1177" ht="18" customHeight="1" x14ac:dyDescent="0.25"/>
    <row r="1178" ht="18" customHeight="1" x14ac:dyDescent="0.25"/>
    <row r="1179" ht="18" customHeight="1" x14ac:dyDescent="0.25"/>
    <row r="1180" ht="18" customHeight="1" x14ac:dyDescent="0.25"/>
    <row r="1181" ht="18" customHeight="1" x14ac:dyDescent="0.25"/>
    <row r="1182" ht="18" customHeight="1" x14ac:dyDescent="0.25"/>
    <row r="1183" ht="18" customHeight="1" x14ac:dyDescent="0.25"/>
    <row r="1184" ht="18" customHeight="1" x14ac:dyDescent="0.25"/>
    <row r="1185" ht="18" customHeight="1" x14ac:dyDescent="0.25"/>
    <row r="1186" ht="18" customHeight="1" x14ac:dyDescent="0.25"/>
    <row r="1187" ht="18" customHeight="1" x14ac:dyDescent="0.25"/>
    <row r="1188" ht="18" customHeight="1" x14ac:dyDescent="0.25"/>
    <row r="1189" ht="18" customHeight="1" x14ac:dyDescent="0.25"/>
    <row r="1190" ht="18" customHeight="1" x14ac:dyDescent="0.25"/>
    <row r="1191" ht="18" customHeight="1" x14ac:dyDescent="0.25"/>
    <row r="1192" ht="18" customHeight="1" x14ac:dyDescent="0.25"/>
    <row r="1193" ht="18" customHeight="1" x14ac:dyDescent="0.25"/>
    <row r="1194" ht="18" customHeight="1" x14ac:dyDescent="0.25"/>
    <row r="1195" ht="18" customHeight="1" x14ac:dyDescent="0.25"/>
    <row r="1196" ht="18" customHeight="1" x14ac:dyDescent="0.25"/>
    <row r="1197" ht="18" customHeight="1" x14ac:dyDescent="0.25"/>
    <row r="1198" ht="18" customHeight="1" x14ac:dyDescent="0.25"/>
    <row r="1199" ht="18" customHeight="1" x14ac:dyDescent="0.25"/>
    <row r="1200" ht="18" customHeight="1" x14ac:dyDescent="0.25"/>
    <row r="1201" ht="18" customHeight="1" x14ac:dyDescent="0.25"/>
    <row r="1202" ht="18" customHeight="1" x14ac:dyDescent="0.25"/>
    <row r="1203" ht="18" customHeight="1" x14ac:dyDescent="0.25"/>
    <row r="1204" ht="18" customHeight="1" x14ac:dyDescent="0.25"/>
    <row r="1205" ht="18" customHeight="1" x14ac:dyDescent="0.25"/>
    <row r="1206" ht="18" customHeight="1" x14ac:dyDescent="0.25"/>
    <row r="1207" ht="18" customHeight="1" x14ac:dyDescent="0.25"/>
    <row r="1208" ht="18" customHeight="1" x14ac:dyDescent="0.25"/>
    <row r="1209" ht="18" customHeight="1" x14ac:dyDescent="0.25"/>
    <row r="1210" ht="18" customHeight="1" x14ac:dyDescent="0.25"/>
    <row r="1211" ht="18" customHeight="1" x14ac:dyDescent="0.25"/>
    <row r="1212" ht="18" customHeight="1" x14ac:dyDescent="0.25"/>
    <row r="1213" ht="18" customHeight="1" x14ac:dyDescent="0.25"/>
    <row r="1214" ht="18" customHeight="1" x14ac:dyDescent="0.25"/>
    <row r="1215" ht="18" customHeight="1" x14ac:dyDescent="0.25"/>
    <row r="1216" ht="18" customHeight="1" x14ac:dyDescent="0.25"/>
    <row r="1217" ht="18" customHeight="1" x14ac:dyDescent="0.25"/>
    <row r="1218" ht="18" customHeight="1" x14ac:dyDescent="0.25"/>
    <row r="1219" ht="18" customHeight="1" x14ac:dyDescent="0.25"/>
    <row r="1220" ht="18" customHeight="1" x14ac:dyDescent="0.25"/>
    <row r="1221" ht="18" customHeight="1" x14ac:dyDescent="0.25"/>
    <row r="1222" ht="18" customHeight="1" x14ac:dyDescent="0.25"/>
    <row r="1223" ht="18" customHeight="1" x14ac:dyDescent="0.25"/>
    <row r="1224" ht="18" customHeight="1" x14ac:dyDescent="0.25"/>
    <row r="1225" ht="18" customHeight="1" x14ac:dyDescent="0.25"/>
    <row r="1226" ht="18" customHeight="1" x14ac:dyDescent="0.25"/>
    <row r="1227" ht="18" customHeight="1" x14ac:dyDescent="0.25"/>
    <row r="1228" ht="18" customHeight="1" x14ac:dyDescent="0.25"/>
    <row r="1229" ht="18" customHeight="1" x14ac:dyDescent="0.25"/>
    <row r="1230" ht="18" customHeight="1" x14ac:dyDescent="0.25"/>
    <row r="1231" ht="18" customHeight="1" x14ac:dyDescent="0.25"/>
    <row r="1232" ht="18" customHeight="1" x14ac:dyDescent="0.25"/>
    <row r="1233" ht="18" customHeight="1" x14ac:dyDescent="0.25"/>
    <row r="1234" ht="18" customHeight="1" x14ac:dyDescent="0.25"/>
    <row r="1235" ht="18" customHeight="1" x14ac:dyDescent="0.25"/>
    <row r="1236" ht="18" customHeight="1" x14ac:dyDescent="0.25"/>
    <row r="1237" ht="18" customHeight="1" x14ac:dyDescent="0.25"/>
    <row r="1238" ht="18" customHeight="1" x14ac:dyDescent="0.25"/>
    <row r="1239" ht="18" customHeight="1" x14ac:dyDescent="0.25"/>
    <row r="1240" ht="18" customHeight="1" x14ac:dyDescent="0.25"/>
    <row r="1241" ht="18" customHeight="1" x14ac:dyDescent="0.25"/>
    <row r="1242" ht="18" customHeight="1" x14ac:dyDescent="0.25"/>
    <row r="1243" ht="18" customHeight="1" x14ac:dyDescent="0.25"/>
    <row r="1244" ht="18" customHeight="1" x14ac:dyDescent="0.25"/>
    <row r="1245" ht="18" customHeight="1" x14ac:dyDescent="0.25"/>
    <row r="1246" ht="18" customHeight="1" x14ac:dyDescent="0.25"/>
    <row r="1247" ht="18" customHeight="1" x14ac:dyDescent="0.25"/>
    <row r="1248" ht="18" customHeight="1" x14ac:dyDescent="0.25"/>
    <row r="1249" ht="18" customHeight="1" x14ac:dyDescent="0.25"/>
    <row r="1250" ht="18" customHeight="1" x14ac:dyDescent="0.25"/>
    <row r="1251" ht="18" customHeight="1" x14ac:dyDescent="0.25"/>
    <row r="1252" ht="18" customHeight="1" x14ac:dyDescent="0.25"/>
    <row r="1253" ht="18" customHeight="1" x14ac:dyDescent="0.25"/>
    <row r="1254" ht="18" customHeight="1" x14ac:dyDescent="0.25"/>
    <row r="1255" ht="18" customHeight="1" x14ac:dyDescent="0.25"/>
    <row r="1256" ht="18" customHeight="1" x14ac:dyDescent="0.25"/>
    <row r="1257" ht="18" customHeight="1" x14ac:dyDescent="0.25"/>
    <row r="1258" ht="18" customHeight="1" x14ac:dyDescent="0.25"/>
    <row r="1259" ht="18" customHeight="1" x14ac:dyDescent="0.25"/>
    <row r="1260" ht="18" customHeight="1" x14ac:dyDescent="0.25"/>
    <row r="1261" ht="18" customHeight="1" x14ac:dyDescent="0.25"/>
    <row r="1262" ht="18" customHeight="1" x14ac:dyDescent="0.25"/>
    <row r="1263" ht="18" customHeight="1" x14ac:dyDescent="0.25"/>
    <row r="1264" ht="18" customHeight="1" x14ac:dyDescent="0.25"/>
    <row r="1265" ht="18" customHeight="1" x14ac:dyDescent="0.25"/>
    <row r="1266" ht="18" customHeight="1" x14ac:dyDescent="0.25"/>
    <row r="1267" ht="18" customHeight="1" x14ac:dyDescent="0.25"/>
    <row r="1268" ht="18" customHeight="1" x14ac:dyDescent="0.25"/>
    <row r="1269" ht="18" customHeight="1" x14ac:dyDescent="0.25"/>
    <row r="1270" ht="18" customHeight="1" x14ac:dyDescent="0.25"/>
    <row r="1271" ht="18" customHeight="1" x14ac:dyDescent="0.25"/>
    <row r="1272" ht="18" customHeight="1" x14ac:dyDescent="0.25"/>
    <row r="1273" ht="18" customHeight="1" x14ac:dyDescent="0.25"/>
    <row r="1274" ht="18" customHeight="1" x14ac:dyDescent="0.25"/>
    <row r="1275" ht="18" customHeight="1" x14ac:dyDescent="0.25"/>
    <row r="1276" ht="18" customHeight="1" x14ac:dyDescent="0.25"/>
    <row r="1277" ht="18" customHeight="1" x14ac:dyDescent="0.25"/>
    <row r="1278" ht="18" customHeight="1" x14ac:dyDescent="0.25"/>
    <row r="1279" ht="18" customHeight="1" x14ac:dyDescent="0.25"/>
    <row r="1280" ht="18" customHeight="1" x14ac:dyDescent="0.25"/>
    <row r="1281" ht="18" customHeight="1" x14ac:dyDescent="0.25"/>
    <row r="1282" ht="18" customHeight="1" x14ac:dyDescent="0.25"/>
    <row r="1283" ht="18" customHeight="1" x14ac:dyDescent="0.25"/>
    <row r="1284" ht="18" customHeight="1" x14ac:dyDescent="0.25"/>
    <row r="1285" ht="18" customHeight="1" x14ac:dyDescent="0.25"/>
    <row r="1286" ht="18" customHeight="1" x14ac:dyDescent="0.25"/>
    <row r="1287" ht="18" customHeight="1" x14ac:dyDescent="0.25"/>
    <row r="1288" ht="18" customHeight="1" x14ac:dyDescent="0.25"/>
    <row r="1289" ht="18" customHeight="1" x14ac:dyDescent="0.25"/>
    <row r="1290" ht="18" customHeight="1" x14ac:dyDescent="0.25"/>
    <row r="1291" ht="18" customHeight="1" x14ac:dyDescent="0.25"/>
    <row r="1292" ht="18" customHeight="1" x14ac:dyDescent="0.25"/>
    <row r="1293" ht="18" customHeight="1" x14ac:dyDescent="0.25"/>
    <row r="1294" ht="18" customHeight="1" x14ac:dyDescent="0.25"/>
    <row r="1295" ht="18" customHeight="1" x14ac:dyDescent="0.25"/>
    <row r="1296" ht="18" customHeight="1" x14ac:dyDescent="0.25"/>
    <row r="1297" ht="18" customHeight="1" x14ac:dyDescent="0.25"/>
    <row r="1298" ht="18" customHeight="1" x14ac:dyDescent="0.25"/>
    <row r="1299" ht="18" customHeight="1" x14ac:dyDescent="0.25"/>
    <row r="1300" ht="18" customHeight="1" x14ac:dyDescent="0.25"/>
    <row r="1301" ht="18" customHeight="1" x14ac:dyDescent="0.25"/>
    <row r="1302" ht="18" customHeight="1" x14ac:dyDescent="0.25"/>
    <row r="1303" ht="18" customHeight="1" x14ac:dyDescent="0.25"/>
    <row r="1304" ht="18" customHeight="1" x14ac:dyDescent="0.25"/>
    <row r="1305" ht="18" customHeight="1" x14ac:dyDescent="0.25"/>
    <row r="1306" ht="18" customHeight="1" x14ac:dyDescent="0.25"/>
    <row r="1307" ht="18" customHeight="1" x14ac:dyDescent="0.25"/>
    <row r="1308" ht="18" customHeight="1" x14ac:dyDescent="0.25"/>
    <row r="1309" ht="18" customHeight="1" x14ac:dyDescent="0.25"/>
    <row r="1310" ht="18" customHeight="1" x14ac:dyDescent="0.25"/>
    <row r="1311" ht="18" customHeight="1" x14ac:dyDescent="0.25"/>
    <row r="1312" ht="18" customHeight="1" x14ac:dyDescent="0.25"/>
    <row r="1313" ht="18" customHeight="1" x14ac:dyDescent="0.25"/>
    <row r="1314" ht="18" customHeight="1" x14ac:dyDescent="0.25"/>
    <row r="1315" ht="18" customHeight="1" x14ac:dyDescent="0.25"/>
    <row r="1316" ht="18" customHeight="1" x14ac:dyDescent="0.25"/>
    <row r="1317" ht="18" customHeight="1" x14ac:dyDescent="0.25"/>
    <row r="1318" ht="18" customHeight="1" x14ac:dyDescent="0.25"/>
    <row r="1319" ht="18" customHeight="1" x14ac:dyDescent="0.25"/>
    <row r="1320" ht="18" customHeight="1" x14ac:dyDescent="0.25"/>
    <row r="1321" ht="18" customHeight="1" x14ac:dyDescent="0.25"/>
    <row r="1322" ht="18" customHeight="1" x14ac:dyDescent="0.25"/>
    <row r="1323" ht="18" customHeight="1" x14ac:dyDescent="0.25"/>
    <row r="1324" ht="18" customHeight="1" x14ac:dyDescent="0.25"/>
    <row r="1325" ht="18" customHeight="1" x14ac:dyDescent="0.25"/>
    <row r="1326" ht="18" customHeight="1" x14ac:dyDescent="0.25"/>
    <row r="1327" ht="18" customHeight="1" x14ac:dyDescent="0.25"/>
    <row r="1328" ht="18" customHeight="1" x14ac:dyDescent="0.25"/>
    <row r="1329" ht="18" customHeight="1" x14ac:dyDescent="0.25"/>
    <row r="1330" ht="18" customHeight="1" x14ac:dyDescent="0.25"/>
    <row r="1331" ht="18" customHeight="1" x14ac:dyDescent="0.25"/>
    <row r="1332" ht="18" customHeight="1" x14ac:dyDescent="0.25"/>
    <row r="1333" ht="18" customHeight="1" x14ac:dyDescent="0.25"/>
    <row r="1334" ht="18" customHeight="1" x14ac:dyDescent="0.25"/>
    <row r="1335" ht="18" customHeight="1" x14ac:dyDescent="0.25"/>
    <row r="1336" ht="18" customHeight="1" x14ac:dyDescent="0.25"/>
    <row r="1337" ht="18" customHeight="1" x14ac:dyDescent="0.25"/>
    <row r="1338" ht="18" customHeight="1" x14ac:dyDescent="0.25"/>
    <row r="1339" ht="18" customHeight="1" x14ac:dyDescent="0.25"/>
    <row r="1340" ht="18" customHeight="1" x14ac:dyDescent="0.25"/>
    <row r="1341" ht="18" customHeight="1" x14ac:dyDescent="0.25"/>
    <row r="1342" ht="18" customHeight="1" x14ac:dyDescent="0.25"/>
    <row r="1343" ht="18" customHeight="1" x14ac:dyDescent="0.25"/>
    <row r="1344" ht="18" customHeight="1" x14ac:dyDescent="0.25"/>
    <row r="1345" ht="18" customHeight="1" x14ac:dyDescent="0.25"/>
    <row r="1346" ht="18" customHeight="1" x14ac:dyDescent="0.25"/>
    <row r="1347" ht="18" customHeight="1" x14ac:dyDescent="0.25"/>
    <row r="1348" ht="18" customHeight="1" x14ac:dyDescent="0.25"/>
    <row r="1349" ht="18" customHeight="1" x14ac:dyDescent="0.25"/>
    <row r="1350" ht="18" customHeight="1" x14ac:dyDescent="0.25"/>
    <row r="1351" ht="18" customHeight="1" x14ac:dyDescent="0.25"/>
    <row r="1352" ht="18" customHeight="1" x14ac:dyDescent="0.25"/>
    <row r="1353" ht="18" customHeight="1" x14ac:dyDescent="0.25"/>
    <row r="1354" ht="18" customHeight="1" x14ac:dyDescent="0.25"/>
    <row r="1355" ht="18" customHeight="1" x14ac:dyDescent="0.25"/>
    <row r="1356" ht="18" customHeight="1" x14ac:dyDescent="0.25"/>
    <row r="1357" ht="18" customHeight="1" x14ac:dyDescent="0.25"/>
    <row r="1358" ht="18" customHeight="1" x14ac:dyDescent="0.25"/>
    <row r="1359" ht="18" customHeight="1" x14ac:dyDescent="0.25"/>
    <row r="1360" ht="18" customHeight="1" x14ac:dyDescent="0.25"/>
    <row r="1361" ht="18" customHeight="1" x14ac:dyDescent="0.25"/>
    <row r="1362" ht="18" customHeight="1" x14ac:dyDescent="0.25"/>
    <row r="1363" ht="18" customHeight="1" x14ac:dyDescent="0.25"/>
    <row r="1364" ht="18" customHeight="1" x14ac:dyDescent="0.25"/>
    <row r="1365" ht="18" customHeight="1" x14ac:dyDescent="0.25"/>
    <row r="1366" ht="18" customHeight="1" x14ac:dyDescent="0.25"/>
    <row r="1367" ht="18" customHeight="1" x14ac:dyDescent="0.25"/>
    <row r="1368" ht="18" customHeight="1" x14ac:dyDescent="0.25"/>
    <row r="1369" ht="18" customHeight="1" x14ac:dyDescent="0.25"/>
    <row r="1370" ht="18" customHeight="1" x14ac:dyDescent="0.25"/>
    <row r="1371" ht="18" customHeight="1" x14ac:dyDescent="0.25"/>
    <row r="1372" ht="18" customHeight="1" x14ac:dyDescent="0.25"/>
    <row r="1373" ht="18" customHeight="1" x14ac:dyDescent="0.25"/>
    <row r="1374" ht="18" customHeight="1" x14ac:dyDescent="0.25"/>
    <row r="1375" ht="18" customHeight="1" x14ac:dyDescent="0.25"/>
    <row r="1376" ht="18" customHeight="1" x14ac:dyDescent="0.25"/>
    <row r="1377" ht="18" customHeight="1" x14ac:dyDescent="0.25"/>
    <row r="1378" ht="18" customHeight="1" x14ac:dyDescent="0.25"/>
    <row r="1379" ht="18" customHeight="1" x14ac:dyDescent="0.25"/>
    <row r="1380" ht="18" customHeight="1" x14ac:dyDescent="0.25"/>
    <row r="1381" ht="18" customHeight="1" x14ac:dyDescent="0.25"/>
    <row r="1382" ht="18" customHeight="1" x14ac:dyDescent="0.25"/>
    <row r="1383" ht="18" customHeight="1" x14ac:dyDescent="0.25"/>
    <row r="1384" ht="18" customHeight="1" x14ac:dyDescent="0.25"/>
    <row r="1385" ht="18" customHeight="1" x14ac:dyDescent="0.25"/>
    <row r="1386" ht="18" customHeight="1" x14ac:dyDescent="0.25"/>
    <row r="1387" ht="18" customHeight="1" x14ac:dyDescent="0.25"/>
    <row r="1388" ht="18" customHeight="1" x14ac:dyDescent="0.25"/>
    <row r="1389" ht="18" customHeight="1" x14ac:dyDescent="0.25"/>
    <row r="1390" ht="18" customHeight="1" x14ac:dyDescent="0.25"/>
    <row r="1391" ht="18" customHeight="1" x14ac:dyDescent="0.25"/>
    <row r="1392" ht="18" customHeight="1" x14ac:dyDescent="0.25"/>
    <row r="1393" ht="18" customHeight="1" x14ac:dyDescent="0.25"/>
    <row r="1394" ht="18" customHeight="1" x14ac:dyDescent="0.25"/>
    <row r="1395" ht="18" customHeight="1" x14ac:dyDescent="0.25"/>
    <row r="1396" ht="18" customHeight="1" x14ac:dyDescent="0.25"/>
    <row r="1397" ht="18" customHeight="1" x14ac:dyDescent="0.25"/>
    <row r="1398" ht="18" customHeight="1" x14ac:dyDescent="0.25"/>
    <row r="1399" ht="18" customHeight="1" x14ac:dyDescent="0.25"/>
    <row r="1400" ht="18" customHeight="1" x14ac:dyDescent="0.25"/>
    <row r="1401" ht="18" customHeight="1" x14ac:dyDescent="0.25"/>
    <row r="1402" ht="18" customHeight="1" x14ac:dyDescent="0.25"/>
    <row r="1403" ht="18" customHeight="1" x14ac:dyDescent="0.25"/>
    <row r="1404" ht="18" customHeight="1" x14ac:dyDescent="0.25"/>
    <row r="1405" ht="18" customHeight="1" x14ac:dyDescent="0.25"/>
    <row r="1406" ht="18" customHeight="1" x14ac:dyDescent="0.25"/>
    <row r="1407" ht="18" customHeight="1" x14ac:dyDescent="0.25"/>
    <row r="1408" ht="18" customHeight="1" x14ac:dyDescent="0.25"/>
    <row r="1409" ht="18" customHeight="1" x14ac:dyDescent="0.25"/>
    <row r="1410" ht="18" customHeight="1" x14ac:dyDescent="0.25"/>
    <row r="1411" ht="18" customHeight="1" x14ac:dyDescent="0.25"/>
    <row r="1412" ht="18" customHeight="1" x14ac:dyDescent="0.25"/>
    <row r="1413" ht="18" customHeight="1" x14ac:dyDescent="0.25"/>
    <row r="1414" ht="18" customHeight="1" x14ac:dyDescent="0.25"/>
    <row r="1415" ht="18" customHeight="1" x14ac:dyDescent="0.25"/>
    <row r="1416" ht="18" customHeight="1" x14ac:dyDescent="0.25"/>
    <row r="1417" ht="18" customHeight="1" x14ac:dyDescent="0.25"/>
    <row r="1418" ht="18" customHeight="1" x14ac:dyDescent="0.25"/>
    <row r="1419" ht="18" customHeight="1" x14ac:dyDescent="0.25"/>
    <row r="1420" ht="18" customHeight="1" x14ac:dyDescent="0.25"/>
    <row r="1421" ht="18" customHeight="1" x14ac:dyDescent="0.25"/>
    <row r="1422" ht="18" customHeight="1" x14ac:dyDescent="0.25"/>
    <row r="1423" ht="18" customHeight="1" x14ac:dyDescent="0.25"/>
    <row r="1424" ht="18" customHeight="1" x14ac:dyDescent="0.25"/>
    <row r="1425" ht="18" customHeight="1" x14ac:dyDescent="0.25"/>
    <row r="1426" ht="18" customHeight="1" x14ac:dyDescent="0.25"/>
    <row r="1427" ht="18" customHeight="1" x14ac:dyDescent="0.25"/>
    <row r="1428" ht="18" customHeight="1" x14ac:dyDescent="0.25"/>
    <row r="1429" ht="18" customHeight="1" x14ac:dyDescent="0.25"/>
    <row r="1430" ht="18" customHeight="1" x14ac:dyDescent="0.25"/>
    <row r="1431" ht="18" customHeight="1" x14ac:dyDescent="0.25"/>
    <row r="1432" ht="18" customHeight="1" x14ac:dyDescent="0.25"/>
    <row r="1433" ht="18" customHeight="1" x14ac:dyDescent="0.25"/>
    <row r="1434" ht="18" customHeight="1" x14ac:dyDescent="0.25"/>
    <row r="1435" ht="18" customHeight="1" x14ac:dyDescent="0.25"/>
    <row r="1436" ht="18" customHeight="1" x14ac:dyDescent="0.25"/>
    <row r="1437" ht="18" customHeight="1" x14ac:dyDescent="0.25"/>
    <row r="1438" ht="18" customHeight="1" x14ac:dyDescent="0.25"/>
    <row r="1439" ht="18" customHeight="1" x14ac:dyDescent="0.25"/>
    <row r="1440" ht="18" customHeight="1" x14ac:dyDescent="0.25"/>
    <row r="1441" ht="18" customHeight="1" x14ac:dyDescent="0.25"/>
    <row r="1442" ht="18" customHeight="1" x14ac:dyDescent="0.25"/>
    <row r="1443" ht="18" customHeight="1" x14ac:dyDescent="0.25"/>
    <row r="1444" ht="18" customHeight="1" x14ac:dyDescent="0.25"/>
    <row r="1445" ht="18" customHeight="1" x14ac:dyDescent="0.25"/>
    <row r="1446" ht="18" customHeight="1" x14ac:dyDescent="0.25"/>
    <row r="1447" ht="18" customHeight="1" x14ac:dyDescent="0.25"/>
    <row r="1448" ht="18" customHeight="1" x14ac:dyDescent="0.25"/>
    <row r="1449" ht="18" customHeight="1" x14ac:dyDescent="0.25"/>
    <row r="1450" ht="18" customHeight="1" x14ac:dyDescent="0.25"/>
    <row r="1451" ht="18" customHeight="1" x14ac:dyDescent="0.25"/>
    <row r="1452" ht="18" customHeight="1" x14ac:dyDescent="0.25"/>
    <row r="1453" ht="18" customHeight="1" x14ac:dyDescent="0.25"/>
    <row r="1454" ht="18" customHeight="1" x14ac:dyDescent="0.25"/>
    <row r="1455" ht="18" customHeight="1" x14ac:dyDescent="0.25"/>
    <row r="1456" ht="18" customHeight="1" x14ac:dyDescent="0.25"/>
    <row r="1457" ht="18" customHeight="1" x14ac:dyDescent="0.25"/>
    <row r="1458" ht="18" customHeight="1" x14ac:dyDescent="0.25"/>
    <row r="1459" ht="18" customHeight="1" x14ac:dyDescent="0.25"/>
    <row r="1460" ht="18" customHeight="1" x14ac:dyDescent="0.25"/>
    <row r="1461" ht="18" customHeight="1" x14ac:dyDescent="0.25"/>
    <row r="1462" ht="18" customHeight="1" x14ac:dyDescent="0.25"/>
    <row r="1463" ht="18" customHeight="1" x14ac:dyDescent="0.25"/>
    <row r="1464" ht="18" customHeight="1" x14ac:dyDescent="0.25"/>
    <row r="1465" ht="18" customHeight="1" x14ac:dyDescent="0.25"/>
    <row r="1466" ht="18" customHeight="1" x14ac:dyDescent="0.25"/>
    <row r="1467" ht="18" customHeight="1" x14ac:dyDescent="0.25"/>
    <row r="1468" ht="18" customHeight="1" x14ac:dyDescent="0.25"/>
    <row r="1469" ht="18" customHeight="1" x14ac:dyDescent="0.25"/>
    <row r="1470" ht="18" customHeight="1" x14ac:dyDescent="0.25"/>
    <row r="1471" ht="18" customHeight="1" x14ac:dyDescent="0.25"/>
    <row r="1472" ht="18" customHeight="1" x14ac:dyDescent="0.25"/>
    <row r="1473" ht="18" customHeight="1" x14ac:dyDescent="0.25"/>
    <row r="1474" ht="18" customHeight="1" x14ac:dyDescent="0.25"/>
    <row r="1475" ht="18" customHeight="1" x14ac:dyDescent="0.25"/>
    <row r="1476" ht="18" customHeight="1" x14ac:dyDescent="0.25"/>
    <row r="1477" ht="18" customHeight="1" x14ac:dyDescent="0.25"/>
    <row r="1478" ht="18" customHeight="1" x14ac:dyDescent="0.25"/>
    <row r="1479" ht="18" customHeight="1" x14ac:dyDescent="0.25"/>
    <row r="1480" ht="18" customHeight="1" x14ac:dyDescent="0.25"/>
    <row r="1481" ht="18" customHeight="1" x14ac:dyDescent="0.25"/>
    <row r="1482" ht="18" customHeight="1" x14ac:dyDescent="0.25"/>
    <row r="1483" ht="18" customHeight="1" x14ac:dyDescent="0.25"/>
    <row r="1484" ht="18" customHeight="1" x14ac:dyDescent="0.25"/>
    <row r="1485" ht="18" customHeight="1" x14ac:dyDescent="0.25"/>
    <row r="1486" ht="18" customHeight="1" x14ac:dyDescent="0.25"/>
    <row r="1487" ht="18" customHeight="1" x14ac:dyDescent="0.25"/>
    <row r="1488" ht="18" customHeight="1" x14ac:dyDescent="0.25"/>
    <row r="1489" ht="18" customHeight="1" x14ac:dyDescent="0.25"/>
    <row r="1490" ht="18" customHeight="1" x14ac:dyDescent="0.25"/>
    <row r="1491" ht="18" customHeight="1" x14ac:dyDescent="0.25"/>
    <row r="1492" ht="18" customHeight="1" x14ac:dyDescent="0.25"/>
    <row r="1493" ht="18" customHeight="1" x14ac:dyDescent="0.25"/>
    <row r="1494" ht="18" customHeight="1" x14ac:dyDescent="0.25"/>
    <row r="1495" ht="18" customHeight="1" x14ac:dyDescent="0.25"/>
    <row r="1496" ht="18" customHeight="1" x14ac:dyDescent="0.25"/>
    <row r="1497" ht="18" customHeight="1" x14ac:dyDescent="0.25"/>
    <row r="1498" ht="18" customHeight="1" x14ac:dyDescent="0.25"/>
    <row r="1499" ht="18" customHeight="1" x14ac:dyDescent="0.25"/>
    <row r="1500" ht="18" customHeight="1" x14ac:dyDescent="0.25"/>
    <row r="1501" ht="18" customHeight="1" x14ac:dyDescent="0.25"/>
    <row r="1502" ht="18" customHeight="1" x14ac:dyDescent="0.25"/>
    <row r="1503" ht="18" customHeight="1" x14ac:dyDescent="0.25"/>
    <row r="1504" ht="18" customHeight="1" x14ac:dyDescent="0.25"/>
    <row r="1505" ht="18" customHeight="1" x14ac:dyDescent="0.25"/>
    <row r="1506" ht="18" customHeight="1" x14ac:dyDescent="0.25"/>
    <row r="1507" ht="18" customHeight="1" x14ac:dyDescent="0.25"/>
    <row r="1508" ht="18" customHeight="1" x14ac:dyDescent="0.25"/>
    <row r="1509" ht="18" customHeight="1" x14ac:dyDescent="0.25"/>
    <row r="1510" ht="18" customHeight="1" x14ac:dyDescent="0.25"/>
    <row r="1511" ht="18" customHeight="1" x14ac:dyDescent="0.25"/>
    <row r="1512" ht="18" customHeight="1" x14ac:dyDescent="0.25"/>
    <row r="1513" ht="18" customHeight="1" x14ac:dyDescent="0.25"/>
    <row r="1514" ht="18" customHeight="1" x14ac:dyDescent="0.25"/>
    <row r="1515" ht="18" customHeight="1" x14ac:dyDescent="0.25"/>
    <row r="1516" ht="18" customHeight="1" x14ac:dyDescent="0.25"/>
    <row r="1517" ht="18" customHeight="1" x14ac:dyDescent="0.25"/>
    <row r="1518" ht="18" customHeight="1" x14ac:dyDescent="0.25"/>
    <row r="1519" ht="18" customHeight="1" x14ac:dyDescent="0.25"/>
    <row r="1520" ht="18" customHeight="1" x14ac:dyDescent="0.25"/>
    <row r="1521" ht="18" customHeight="1" x14ac:dyDescent="0.25"/>
    <row r="1522" ht="18" customHeight="1" x14ac:dyDescent="0.25"/>
    <row r="1523" ht="18" customHeight="1" x14ac:dyDescent="0.25"/>
    <row r="1524" ht="18" customHeight="1" x14ac:dyDescent="0.25"/>
    <row r="1525" ht="18" customHeight="1" x14ac:dyDescent="0.25"/>
    <row r="1526" ht="18" customHeight="1" x14ac:dyDescent="0.25"/>
    <row r="1527" ht="18" customHeight="1" x14ac:dyDescent="0.25"/>
    <row r="1528" ht="18" customHeight="1" x14ac:dyDescent="0.25"/>
    <row r="1529" ht="18" customHeight="1" x14ac:dyDescent="0.25"/>
    <row r="1530" ht="18" customHeight="1" x14ac:dyDescent="0.25"/>
    <row r="1531" ht="18" customHeight="1" x14ac:dyDescent="0.25"/>
    <row r="1532" ht="18" customHeight="1" x14ac:dyDescent="0.25"/>
    <row r="1533" ht="18" customHeight="1" x14ac:dyDescent="0.25"/>
    <row r="1534" ht="18" customHeight="1" x14ac:dyDescent="0.25"/>
    <row r="1535" ht="18" customHeight="1" x14ac:dyDescent="0.25"/>
    <row r="1536" ht="18" customHeight="1" x14ac:dyDescent="0.25"/>
    <row r="1537" ht="18" customHeight="1" x14ac:dyDescent="0.25"/>
    <row r="1538" ht="18" customHeight="1" x14ac:dyDescent="0.25"/>
    <row r="1539" ht="18" customHeight="1" x14ac:dyDescent="0.25"/>
    <row r="1540" ht="18" customHeight="1" x14ac:dyDescent="0.25"/>
    <row r="1541" ht="18" customHeight="1" x14ac:dyDescent="0.25"/>
    <row r="1542" ht="18" customHeight="1" x14ac:dyDescent="0.25"/>
    <row r="1543" ht="18" customHeight="1" x14ac:dyDescent="0.25"/>
    <row r="1544" ht="18" customHeight="1" x14ac:dyDescent="0.25"/>
    <row r="1545" ht="18" customHeight="1" x14ac:dyDescent="0.25"/>
    <row r="1546" ht="18" customHeight="1" x14ac:dyDescent="0.25"/>
    <row r="1547" ht="18" customHeight="1" x14ac:dyDescent="0.25"/>
    <row r="1548" ht="18" customHeight="1" x14ac:dyDescent="0.25"/>
    <row r="1549" ht="18" customHeight="1" x14ac:dyDescent="0.25"/>
    <row r="1550" ht="18" customHeight="1" x14ac:dyDescent="0.25"/>
    <row r="1551" ht="18" customHeight="1" x14ac:dyDescent="0.25"/>
    <row r="1552" ht="18" customHeight="1" x14ac:dyDescent="0.25"/>
    <row r="1553" ht="18" customHeight="1" x14ac:dyDescent="0.25"/>
    <row r="1554" ht="18" customHeight="1" x14ac:dyDescent="0.25"/>
    <row r="1555" ht="18" customHeight="1" x14ac:dyDescent="0.25"/>
    <row r="1556" ht="18" customHeight="1" x14ac:dyDescent="0.25"/>
    <row r="1557" ht="18" customHeight="1" x14ac:dyDescent="0.25"/>
    <row r="1558" ht="18" customHeight="1" x14ac:dyDescent="0.25"/>
    <row r="1559" ht="18" customHeight="1" x14ac:dyDescent="0.25"/>
    <row r="1560" ht="18" customHeight="1" x14ac:dyDescent="0.25"/>
    <row r="1561" ht="18" customHeight="1" x14ac:dyDescent="0.25"/>
    <row r="1562" ht="18" customHeight="1" x14ac:dyDescent="0.25"/>
    <row r="1563" ht="18" customHeight="1" x14ac:dyDescent="0.25"/>
    <row r="1564" ht="18" customHeight="1" x14ac:dyDescent="0.25"/>
    <row r="1565" ht="18" customHeight="1" x14ac:dyDescent="0.25"/>
    <row r="1566" ht="18" customHeight="1" x14ac:dyDescent="0.25"/>
    <row r="1567" ht="18" customHeight="1" x14ac:dyDescent="0.25"/>
    <row r="1568" ht="18" customHeight="1" x14ac:dyDescent="0.25"/>
    <row r="1569" ht="18" customHeight="1" x14ac:dyDescent="0.25"/>
    <row r="1570" ht="18" customHeight="1" x14ac:dyDescent="0.25"/>
    <row r="1571" ht="18" customHeight="1" x14ac:dyDescent="0.25"/>
    <row r="1572" ht="18" customHeight="1" x14ac:dyDescent="0.25"/>
    <row r="1573" ht="18" customHeight="1" x14ac:dyDescent="0.25"/>
    <row r="1574" ht="18" customHeight="1" x14ac:dyDescent="0.25"/>
    <row r="1575" ht="18" customHeight="1" x14ac:dyDescent="0.25"/>
    <row r="1576" ht="18" customHeight="1" x14ac:dyDescent="0.25"/>
    <row r="1577" ht="18" customHeight="1" x14ac:dyDescent="0.25"/>
    <row r="1578" ht="18" customHeight="1" x14ac:dyDescent="0.25"/>
    <row r="1579" ht="18" customHeight="1" x14ac:dyDescent="0.25"/>
    <row r="1580" ht="18" customHeight="1" x14ac:dyDescent="0.25"/>
    <row r="1581" ht="18" customHeight="1" x14ac:dyDescent="0.25"/>
    <row r="1582" ht="18" customHeight="1" x14ac:dyDescent="0.25"/>
    <row r="1583" ht="18" customHeight="1" x14ac:dyDescent="0.25"/>
    <row r="1584" ht="18" customHeight="1" x14ac:dyDescent="0.25"/>
    <row r="1585" ht="18" customHeight="1" x14ac:dyDescent="0.25"/>
    <row r="1586" ht="18" customHeight="1" x14ac:dyDescent="0.25"/>
    <row r="1587" ht="18" customHeight="1" x14ac:dyDescent="0.25"/>
    <row r="1588" ht="18" customHeight="1" x14ac:dyDescent="0.25"/>
    <row r="1589" ht="18" customHeight="1" x14ac:dyDescent="0.25"/>
    <row r="1590" ht="18" customHeight="1" x14ac:dyDescent="0.25"/>
    <row r="1591" ht="18" customHeight="1" x14ac:dyDescent="0.25"/>
    <row r="1592" ht="18" customHeight="1" x14ac:dyDescent="0.25"/>
    <row r="1593" ht="18" customHeight="1" x14ac:dyDescent="0.25"/>
    <row r="1594" ht="18" customHeight="1" x14ac:dyDescent="0.25"/>
    <row r="1595" ht="18" customHeight="1" x14ac:dyDescent="0.25"/>
    <row r="1596" ht="18" customHeight="1" x14ac:dyDescent="0.25"/>
    <row r="1597" ht="18" customHeight="1" x14ac:dyDescent="0.25"/>
    <row r="1598" ht="18" customHeight="1" x14ac:dyDescent="0.25"/>
    <row r="1599" ht="18" customHeight="1" x14ac:dyDescent="0.25"/>
    <row r="1600" ht="18" customHeight="1" x14ac:dyDescent="0.25"/>
    <row r="1601" ht="18" customHeight="1" x14ac:dyDescent="0.25"/>
    <row r="1602" ht="18" customHeight="1" x14ac:dyDescent="0.25"/>
    <row r="1603" ht="18" customHeight="1" x14ac:dyDescent="0.25"/>
    <row r="1604" ht="18" customHeight="1" x14ac:dyDescent="0.25"/>
    <row r="1605" ht="18" customHeight="1" x14ac:dyDescent="0.25"/>
    <row r="1606" ht="18" customHeight="1" x14ac:dyDescent="0.25"/>
    <row r="1607" ht="18" customHeight="1" x14ac:dyDescent="0.25"/>
    <row r="1608" ht="18" customHeight="1" x14ac:dyDescent="0.25"/>
    <row r="1609" ht="18" customHeight="1" x14ac:dyDescent="0.25"/>
    <row r="1610" ht="18" customHeight="1" x14ac:dyDescent="0.25"/>
    <row r="1611" ht="18" customHeight="1" x14ac:dyDescent="0.25"/>
    <row r="1612" ht="18" customHeight="1" x14ac:dyDescent="0.25"/>
    <row r="1613" ht="18" customHeight="1" x14ac:dyDescent="0.25"/>
    <row r="1614" ht="18" customHeight="1" x14ac:dyDescent="0.25"/>
    <row r="1615" ht="18" customHeight="1" x14ac:dyDescent="0.25"/>
    <row r="1616" ht="18" customHeight="1" x14ac:dyDescent="0.25"/>
    <row r="1617" ht="18" customHeight="1" x14ac:dyDescent="0.25"/>
    <row r="1618" ht="18" customHeight="1" x14ac:dyDescent="0.25"/>
    <row r="1619" ht="18" customHeight="1" x14ac:dyDescent="0.25"/>
    <row r="1620" ht="18" customHeight="1" x14ac:dyDescent="0.25"/>
    <row r="1621" ht="18" customHeight="1" x14ac:dyDescent="0.25"/>
    <row r="1622" ht="18" customHeight="1" x14ac:dyDescent="0.25"/>
    <row r="1623" ht="18" customHeight="1" x14ac:dyDescent="0.25"/>
    <row r="1624" ht="18" customHeight="1" x14ac:dyDescent="0.25"/>
    <row r="1625" ht="18" customHeight="1" x14ac:dyDescent="0.25"/>
    <row r="1626" ht="18" customHeight="1" x14ac:dyDescent="0.25"/>
    <row r="1627" ht="18" customHeight="1" x14ac:dyDescent="0.25"/>
    <row r="1628" ht="18" customHeight="1" x14ac:dyDescent="0.25"/>
    <row r="1629" ht="18" customHeight="1" x14ac:dyDescent="0.25"/>
    <row r="1630" ht="18" customHeight="1" x14ac:dyDescent="0.25"/>
    <row r="1631" ht="18" customHeight="1" x14ac:dyDescent="0.25"/>
    <row r="1632" ht="18" customHeight="1" x14ac:dyDescent="0.25"/>
    <row r="1633" ht="18" customHeight="1" x14ac:dyDescent="0.25"/>
    <row r="1634" ht="18" customHeight="1" x14ac:dyDescent="0.25"/>
    <row r="1635" ht="18" customHeight="1" x14ac:dyDescent="0.25"/>
    <row r="1636" ht="18" customHeight="1" x14ac:dyDescent="0.25"/>
    <row r="1637" ht="18" customHeight="1" x14ac:dyDescent="0.25"/>
    <row r="1638" ht="18" customHeight="1" x14ac:dyDescent="0.25"/>
    <row r="1639" ht="18" customHeight="1" x14ac:dyDescent="0.25"/>
    <row r="1640" ht="18" customHeight="1" x14ac:dyDescent="0.25"/>
    <row r="1641" ht="18" customHeight="1" x14ac:dyDescent="0.25"/>
    <row r="1642" ht="18" customHeight="1" x14ac:dyDescent="0.25"/>
    <row r="1643" ht="18" customHeight="1" x14ac:dyDescent="0.25"/>
    <row r="1644" ht="18" customHeight="1" x14ac:dyDescent="0.25"/>
    <row r="1645" ht="18" customHeight="1" x14ac:dyDescent="0.25"/>
    <row r="1646" ht="18" customHeight="1" x14ac:dyDescent="0.25"/>
    <row r="1647" ht="18" customHeight="1" x14ac:dyDescent="0.25"/>
    <row r="1648" ht="18" customHeight="1" x14ac:dyDescent="0.25"/>
    <row r="1649" ht="18" customHeight="1" x14ac:dyDescent="0.25"/>
    <row r="1650" ht="18" customHeight="1" x14ac:dyDescent="0.25"/>
    <row r="1651" ht="18" customHeight="1" x14ac:dyDescent="0.25"/>
    <row r="1652" ht="18" customHeight="1" x14ac:dyDescent="0.25"/>
    <row r="1653" ht="18" customHeight="1" x14ac:dyDescent="0.25"/>
    <row r="1654" ht="18" customHeight="1" x14ac:dyDescent="0.25"/>
    <row r="1655" ht="18" customHeight="1" x14ac:dyDescent="0.25"/>
    <row r="1656" ht="18" customHeight="1" x14ac:dyDescent="0.25"/>
    <row r="1657" ht="18" customHeight="1" x14ac:dyDescent="0.25"/>
    <row r="1658" ht="18" customHeight="1" x14ac:dyDescent="0.25"/>
    <row r="1659" ht="18" customHeight="1" x14ac:dyDescent="0.25"/>
    <row r="1660" ht="18" customHeight="1" x14ac:dyDescent="0.25"/>
    <row r="1661" ht="18" customHeight="1" x14ac:dyDescent="0.25"/>
    <row r="1662" ht="18" customHeight="1" x14ac:dyDescent="0.25"/>
    <row r="1663" ht="18" customHeight="1" x14ac:dyDescent="0.25"/>
    <row r="1664" ht="18" customHeight="1" x14ac:dyDescent="0.25"/>
    <row r="1665" ht="18" customHeight="1" x14ac:dyDescent="0.25"/>
    <row r="1666" ht="18" customHeight="1" x14ac:dyDescent="0.25"/>
    <row r="1667" ht="18" customHeight="1" x14ac:dyDescent="0.25"/>
    <row r="1668" ht="18" customHeight="1" x14ac:dyDescent="0.25"/>
    <row r="1669" ht="18" customHeight="1" x14ac:dyDescent="0.25"/>
    <row r="1670" ht="18" customHeight="1" x14ac:dyDescent="0.25"/>
    <row r="1671" ht="18" customHeight="1" x14ac:dyDescent="0.25"/>
    <row r="1672" ht="18" customHeight="1" x14ac:dyDescent="0.25"/>
    <row r="1673" ht="18" customHeight="1" x14ac:dyDescent="0.25"/>
    <row r="1674" ht="18" customHeight="1" x14ac:dyDescent="0.25"/>
    <row r="1675" ht="18" customHeight="1" x14ac:dyDescent="0.25"/>
    <row r="1676" ht="18" customHeight="1" x14ac:dyDescent="0.25"/>
    <row r="1677" ht="18" customHeight="1" x14ac:dyDescent="0.25"/>
    <row r="1678" ht="18" customHeight="1" x14ac:dyDescent="0.25"/>
    <row r="1679" ht="18" customHeight="1" x14ac:dyDescent="0.25"/>
    <row r="1680" ht="18" customHeight="1" x14ac:dyDescent="0.25"/>
    <row r="1681" ht="18" customHeight="1" x14ac:dyDescent="0.25"/>
    <row r="1682" ht="18" customHeight="1" x14ac:dyDescent="0.25"/>
    <row r="1683" ht="18" customHeight="1" x14ac:dyDescent="0.25"/>
    <row r="1684" ht="18" customHeight="1" x14ac:dyDescent="0.25"/>
    <row r="1685" ht="18" customHeight="1" x14ac:dyDescent="0.25"/>
    <row r="1686" ht="18" customHeight="1" x14ac:dyDescent="0.25"/>
    <row r="1687" ht="18" customHeight="1" x14ac:dyDescent="0.25"/>
    <row r="1688" ht="18" customHeight="1" x14ac:dyDescent="0.25"/>
    <row r="1689" ht="18" customHeight="1" x14ac:dyDescent="0.25"/>
    <row r="1690" ht="18" customHeight="1" x14ac:dyDescent="0.25"/>
    <row r="1691" ht="18" customHeight="1" x14ac:dyDescent="0.25"/>
    <row r="1692" ht="18" customHeight="1" x14ac:dyDescent="0.25"/>
    <row r="1693" ht="18" customHeight="1" x14ac:dyDescent="0.25"/>
    <row r="1694" ht="18" customHeight="1" x14ac:dyDescent="0.25"/>
    <row r="1695" ht="18" customHeight="1" x14ac:dyDescent="0.25"/>
    <row r="1696" ht="18" customHeight="1" x14ac:dyDescent="0.25"/>
    <row r="1697" ht="18" customHeight="1" x14ac:dyDescent="0.25"/>
    <row r="1698" ht="18" customHeight="1" x14ac:dyDescent="0.25"/>
    <row r="1699" ht="18" customHeight="1" x14ac:dyDescent="0.25"/>
    <row r="1700" ht="18" customHeight="1" x14ac:dyDescent="0.25"/>
    <row r="1701" ht="18" customHeight="1" x14ac:dyDescent="0.25"/>
    <row r="1702" ht="18" customHeight="1" x14ac:dyDescent="0.25"/>
    <row r="1703" ht="18" customHeight="1" x14ac:dyDescent="0.25"/>
    <row r="1704" ht="18" customHeight="1" x14ac:dyDescent="0.25"/>
    <row r="1705" ht="18" customHeight="1" x14ac:dyDescent="0.25"/>
    <row r="1706" ht="18" customHeight="1" x14ac:dyDescent="0.25"/>
    <row r="1707" ht="18" customHeight="1" x14ac:dyDescent="0.25"/>
    <row r="1708" ht="18" customHeight="1" x14ac:dyDescent="0.25"/>
    <row r="1709" ht="18" customHeight="1" x14ac:dyDescent="0.25"/>
    <row r="1710" ht="18" customHeight="1" x14ac:dyDescent="0.25"/>
    <row r="1711" ht="18" customHeight="1" x14ac:dyDescent="0.25"/>
    <row r="1712" ht="18" customHeight="1" x14ac:dyDescent="0.25"/>
    <row r="1713" ht="18" customHeight="1" x14ac:dyDescent="0.25"/>
    <row r="1714" ht="18" customHeight="1" x14ac:dyDescent="0.25"/>
    <row r="1715" ht="18" customHeight="1" x14ac:dyDescent="0.25"/>
    <row r="1716" ht="18" customHeight="1" x14ac:dyDescent="0.25"/>
    <row r="1717" ht="18" customHeight="1" x14ac:dyDescent="0.25"/>
    <row r="1718" ht="18" customHeight="1" x14ac:dyDescent="0.25"/>
    <row r="1719" ht="18" customHeight="1" x14ac:dyDescent="0.25"/>
    <row r="1720" ht="18" customHeight="1" x14ac:dyDescent="0.25"/>
    <row r="1721" ht="18" customHeight="1" x14ac:dyDescent="0.25"/>
    <row r="1722" ht="18" customHeight="1" x14ac:dyDescent="0.25"/>
    <row r="1723" ht="18" customHeight="1" x14ac:dyDescent="0.25"/>
    <row r="1724" ht="18" customHeight="1" x14ac:dyDescent="0.25"/>
    <row r="1725" ht="18" customHeight="1" x14ac:dyDescent="0.25"/>
    <row r="1726" ht="18" customHeight="1" x14ac:dyDescent="0.25"/>
    <row r="1727" ht="18" customHeight="1" x14ac:dyDescent="0.25"/>
    <row r="1728" ht="18" customHeight="1" x14ac:dyDescent="0.25"/>
    <row r="1729" ht="18" customHeight="1" x14ac:dyDescent="0.25"/>
    <row r="1730" ht="18" customHeight="1" x14ac:dyDescent="0.25"/>
    <row r="1731" ht="18" customHeight="1" x14ac:dyDescent="0.25"/>
    <row r="1732" ht="18" customHeight="1" x14ac:dyDescent="0.25"/>
    <row r="1733" ht="18" customHeight="1" x14ac:dyDescent="0.25"/>
    <row r="1734" ht="18" customHeight="1" x14ac:dyDescent="0.25"/>
    <row r="1735" ht="18" customHeight="1" x14ac:dyDescent="0.25"/>
    <row r="1736" ht="18" customHeight="1" x14ac:dyDescent="0.25"/>
    <row r="1737" ht="18" customHeight="1" x14ac:dyDescent="0.25"/>
    <row r="1738" ht="18" customHeight="1" x14ac:dyDescent="0.25"/>
    <row r="1739" ht="18" customHeight="1" x14ac:dyDescent="0.25"/>
    <row r="1740" ht="18" customHeight="1" x14ac:dyDescent="0.25"/>
    <row r="1741" ht="18" customHeight="1" x14ac:dyDescent="0.25"/>
    <row r="1742" ht="18" customHeight="1" x14ac:dyDescent="0.25"/>
    <row r="1743" ht="18" customHeight="1" x14ac:dyDescent="0.25"/>
    <row r="1744" ht="18" customHeight="1" x14ac:dyDescent="0.25"/>
    <row r="1745" ht="18" customHeight="1" x14ac:dyDescent="0.25"/>
    <row r="1746" ht="18" customHeight="1" x14ac:dyDescent="0.25"/>
    <row r="1747" ht="18" customHeight="1" x14ac:dyDescent="0.25"/>
    <row r="1748" ht="18" customHeight="1" x14ac:dyDescent="0.25"/>
    <row r="1749" ht="18" customHeight="1" x14ac:dyDescent="0.25"/>
    <row r="1750" ht="18" customHeight="1" x14ac:dyDescent="0.25"/>
    <row r="1751" ht="18" customHeight="1" x14ac:dyDescent="0.25"/>
    <row r="1752" ht="18" customHeight="1" x14ac:dyDescent="0.25"/>
    <row r="1753" ht="18" customHeight="1" x14ac:dyDescent="0.25"/>
    <row r="1754" ht="18" customHeight="1" x14ac:dyDescent="0.25"/>
    <row r="1755" ht="18" customHeight="1" x14ac:dyDescent="0.25"/>
    <row r="1756" ht="18" customHeight="1" x14ac:dyDescent="0.25"/>
    <row r="1757" ht="18" customHeight="1" x14ac:dyDescent="0.25"/>
    <row r="1758" ht="18" customHeight="1" x14ac:dyDescent="0.25"/>
    <row r="1759" ht="18" customHeight="1" x14ac:dyDescent="0.25"/>
    <row r="1760" ht="18" customHeight="1" x14ac:dyDescent="0.25"/>
    <row r="1761" ht="18" customHeight="1" x14ac:dyDescent="0.25"/>
    <row r="1762" ht="18" customHeight="1" x14ac:dyDescent="0.25"/>
    <row r="1763" ht="18" customHeight="1" x14ac:dyDescent="0.25"/>
    <row r="1764" ht="18" customHeight="1" x14ac:dyDescent="0.25"/>
    <row r="1765" ht="18" customHeight="1" x14ac:dyDescent="0.25"/>
    <row r="1766" ht="18" customHeight="1" x14ac:dyDescent="0.25"/>
    <row r="1767" ht="18" customHeight="1" x14ac:dyDescent="0.25"/>
    <row r="1768" ht="18" customHeight="1" x14ac:dyDescent="0.25"/>
    <row r="1769" ht="18" customHeight="1" x14ac:dyDescent="0.25"/>
    <row r="1770" ht="18" customHeight="1" x14ac:dyDescent="0.25"/>
    <row r="1771" ht="18" customHeight="1" x14ac:dyDescent="0.25"/>
    <row r="1772" ht="18" customHeight="1" x14ac:dyDescent="0.25"/>
    <row r="1773" ht="18" customHeight="1" x14ac:dyDescent="0.25"/>
    <row r="1774" ht="18" customHeight="1" x14ac:dyDescent="0.25"/>
    <row r="1775" ht="18" customHeight="1" x14ac:dyDescent="0.25"/>
    <row r="1776" ht="18" customHeight="1" x14ac:dyDescent="0.25"/>
    <row r="1777" ht="18" customHeight="1" x14ac:dyDescent="0.25"/>
    <row r="1778" ht="18" customHeight="1" x14ac:dyDescent="0.25"/>
    <row r="1779" ht="18" customHeight="1" x14ac:dyDescent="0.25"/>
    <row r="1780" ht="18" customHeight="1" x14ac:dyDescent="0.25"/>
    <row r="1781" ht="18" customHeight="1" x14ac:dyDescent="0.25"/>
    <row r="1782" ht="18" customHeight="1" x14ac:dyDescent="0.25"/>
    <row r="1783" ht="18" customHeight="1" x14ac:dyDescent="0.25"/>
    <row r="1784" ht="18" customHeight="1" x14ac:dyDescent="0.25"/>
    <row r="1785" ht="18" customHeight="1" x14ac:dyDescent="0.25"/>
    <row r="1786" ht="18" customHeight="1" x14ac:dyDescent="0.25"/>
    <row r="1787" ht="18" customHeight="1" x14ac:dyDescent="0.25"/>
    <row r="1788" ht="18" customHeight="1" x14ac:dyDescent="0.25"/>
    <row r="1789" ht="18" customHeight="1" x14ac:dyDescent="0.25"/>
    <row r="1790" ht="18" customHeight="1" x14ac:dyDescent="0.25"/>
    <row r="1791" ht="18" customHeight="1" x14ac:dyDescent="0.25"/>
    <row r="1792" ht="18" customHeight="1" x14ac:dyDescent="0.25"/>
    <row r="1793" ht="18" customHeight="1" x14ac:dyDescent="0.25"/>
    <row r="1794" ht="18" customHeight="1" x14ac:dyDescent="0.25"/>
    <row r="1795" ht="18" customHeight="1" x14ac:dyDescent="0.25"/>
    <row r="1796" ht="18" customHeight="1" x14ac:dyDescent="0.25"/>
    <row r="1797" ht="18" customHeight="1" x14ac:dyDescent="0.25"/>
    <row r="1798" ht="18" customHeight="1" x14ac:dyDescent="0.25"/>
    <row r="1799" ht="18" customHeight="1" x14ac:dyDescent="0.25"/>
    <row r="1800" ht="18" customHeight="1" x14ac:dyDescent="0.25"/>
    <row r="1801" ht="18" customHeight="1" x14ac:dyDescent="0.25"/>
    <row r="1802" ht="18" customHeight="1" x14ac:dyDescent="0.25"/>
    <row r="1803" ht="18" customHeight="1" x14ac:dyDescent="0.25"/>
    <row r="1804" ht="18" customHeight="1" x14ac:dyDescent="0.25"/>
    <row r="1805" ht="18" customHeight="1" x14ac:dyDescent="0.25"/>
    <row r="1806" ht="18" customHeight="1" x14ac:dyDescent="0.25"/>
    <row r="1807" ht="18" customHeight="1" x14ac:dyDescent="0.25"/>
    <row r="1808" ht="18" customHeight="1" x14ac:dyDescent="0.25"/>
    <row r="1809" ht="18" customHeight="1" x14ac:dyDescent="0.25"/>
    <row r="1810" ht="18" customHeight="1" x14ac:dyDescent="0.25"/>
    <row r="1811" ht="18" customHeight="1" x14ac:dyDescent="0.25"/>
    <row r="1812" ht="18" customHeight="1" x14ac:dyDescent="0.25"/>
    <row r="1813" ht="18" customHeight="1" x14ac:dyDescent="0.25"/>
    <row r="1814" ht="18" customHeight="1" x14ac:dyDescent="0.25"/>
    <row r="1815" ht="18" customHeight="1" x14ac:dyDescent="0.25"/>
    <row r="1816" ht="18" customHeight="1" x14ac:dyDescent="0.25"/>
    <row r="1817" ht="18" customHeight="1" x14ac:dyDescent="0.25"/>
    <row r="1818" ht="18" customHeight="1" x14ac:dyDescent="0.25"/>
    <row r="1819" ht="18" customHeight="1" x14ac:dyDescent="0.25"/>
    <row r="1820" ht="18" customHeight="1" x14ac:dyDescent="0.25"/>
    <row r="1821" ht="18" customHeight="1" x14ac:dyDescent="0.25"/>
    <row r="1822" ht="18" customHeight="1" x14ac:dyDescent="0.25"/>
    <row r="1823" ht="18" customHeight="1" x14ac:dyDescent="0.25"/>
    <row r="1824" ht="18" customHeight="1" x14ac:dyDescent="0.25"/>
    <row r="1825" ht="18" customHeight="1" x14ac:dyDescent="0.25"/>
    <row r="1826" ht="18" customHeight="1" x14ac:dyDescent="0.25"/>
    <row r="1827" ht="18" customHeight="1" x14ac:dyDescent="0.25"/>
    <row r="1828" ht="18" customHeight="1" x14ac:dyDescent="0.25"/>
    <row r="1829" ht="18" customHeight="1" x14ac:dyDescent="0.25"/>
    <row r="1830" ht="18" customHeight="1" x14ac:dyDescent="0.25"/>
    <row r="1831" ht="18" customHeight="1" x14ac:dyDescent="0.25"/>
    <row r="1832" ht="18" customHeight="1" x14ac:dyDescent="0.25"/>
    <row r="1833" ht="18" customHeight="1" x14ac:dyDescent="0.25"/>
    <row r="1834" ht="18" customHeight="1" x14ac:dyDescent="0.25"/>
    <row r="1835" ht="18" customHeight="1" x14ac:dyDescent="0.25"/>
    <row r="1836" ht="18" customHeight="1" x14ac:dyDescent="0.25"/>
    <row r="1837" ht="18" customHeight="1" x14ac:dyDescent="0.25"/>
    <row r="1838" ht="18" customHeight="1" x14ac:dyDescent="0.25"/>
    <row r="1839" ht="18" customHeight="1" x14ac:dyDescent="0.25"/>
    <row r="1840" ht="18" customHeight="1" x14ac:dyDescent="0.25"/>
    <row r="1841" ht="18" customHeight="1" x14ac:dyDescent="0.25"/>
    <row r="1842" ht="18" customHeight="1" x14ac:dyDescent="0.25"/>
    <row r="1843" ht="18" customHeight="1" x14ac:dyDescent="0.25"/>
    <row r="1844" ht="18" customHeight="1" x14ac:dyDescent="0.25"/>
    <row r="1845" ht="18" customHeight="1" x14ac:dyDescent="0.25"/>
    <row r="1846" ht="18" customHeight="1" x14ac:dyDescent="0.25"/>
    <row r="1847" ht="18" customHeight="1" x14ac:dyDescent="0.25"/>
    <row r="1848" ht="18" customHeight="1" x14ac:dyDescent="0.25"/>
    <row r="1849" ht="18" customHeight="1" x14ac:dyDescent="0.25"/>
    <row r="1850" ht="18" customHeight="1" x14ac:dyDescent="0.25"/>
    <row r="1851" ht="18" customHeight="1" x14ac:dyDescent="0.25"/>
    <row r="1852" ht="18" customHeight="1" x14ac:dyDescent="0.25"/>
    <row r="1853" ht="18" customHeight="1" x14ac:dyDescent="0.25"/>
    <row r="1854" ht="18" customHeight="1" x14ac:dyDescent="0.25"/>
    <row r="1855" ht="18" customHeight="1" x14ac:dyDescent="0.25"/>
    <row r="1856" ht="18" customHeight="1" x14ac:dyDescent="0.25"/>
    <row r="1857" ht="18" customHeight="1" x14ac:dyDescent="0.25"/>
    <row r="1858" ht="18" customHeight="1" x14ac:dyDescent="0.25"/>
    <row r="1859" ht="18" customHeight="1" x14ac:dyDescent="0.25"/>
    <row r="1860" ht="18" customHeight="1" x14ac:dyDescent="0.25"/>
    <row r="1861" ht="18" customHeight="1" x14ac:dyDescent="0.25"/>
    <row r="1862" ht="18" customHeight="1" x14ac:dyDescent="0.25"/>
    <row r="1863" ht="18" customHeight="1" x14ac:dyDescent="0.25"/>
    <row r="1864" ht="18" customHeight="1" x14ac:dyDescent="0.25"/>
    <row r="1865" ht="18" customHeight="1" x14ac:dyDescent="0.25"/>
    <row r="1866" ht="18" customHeight="1" x14ac:dyDescent="0.25"/>
    <row r="1867" ht="18" customHeight="1" x14ac:dyDescent="0.25"/>
    <row r="1868" ht="18" customHeight="1" x14ac:dyDescent="0.25"/>
    <row r="1869" ht="18" customHeight="1" x14ac:dyDescent="0.25"/>
    <row r="1870" ht="18" customHeight="1" x14ac:dyDescent="0.25"/>
    <row r="1871" ht="18" customHeight="1" x14ac:dyDescent="0.25"/>
    <row r="1872" ht="18" customHeight="1" x14ac:dyDescent="0.25"/>
    <row r="1873" ht="18" customHeight="1" x14ac:dyDescent="0.25"/>
    <row r="1874" ht="18" customHeight="1" x14ac:dyDescent="0.25"/>
    <row r="1875" ht="18" customHeight="1" x14ac:dyDescent="0.25"/>
    <row r="1876" ht="18" customHeight="1" x14ac:dyDescent="0.25"/>
    <row r="1877" ht="18" customHeight="1" x14ac:dyDescent="0.25"/>
    <row r="1878" ht="18" customHeight="1" x14ac:dyDescent="0.25"/>
    <row r="1879" ht="18" customHeight="1" x14ac:dyDescent="0.25"/>
    <row r="1880" ht="18" customHeight="1" x14ac:dyDescent="0.25"/>
    <row r="1881" ht="18" customHeight="1" x14ac:dyDescent="0.25"/>
    <row r="1882" ht="18" customHeight="1" x14ac:dyDescent="0.25"/>
    <row r="1883" ht="18" customHeight="1" x14ac:dyDescent="0.25"/>
    <row r="1884" ht="18" customHeight="1" x14ac:dyDescent="0.25"/>
    <row r="1885" ht="18" customHeight="1" x14ac:dyDescent="0.25"/>
    <row r="1886" ht="18" customHeight="1" x14ac:dyDescent="0.25"/>
    <row r="1887" ht="18" customHeight="1" x14ac:dyDescent="0.25"/>
    <row r="1888" ht="18" customHeight="1" x14ac:dyDescent="0.25"/>
    <row r="1889" ht="18" customHeight="1" x14ac:dyDescent="0.25"/>
    <row r="1890" ht="18" customHeight="1" x14ac:dyDescent="0.25"/>
    <row r="1891" ht="18" customHeight="1" x14ac:dyDescent="0.25"/>
    <row r="1892" ht="18" customHeight="1" x14ac:dyDescent="0.25"/>
    <row r="1893" ht="18" customHeight="1" x14ac:dyDescent="0.25"/>
    <row r="1894" ht="18" customHeight="1" x14ac:dyDescent="0.25"/>
    <row r="1895" ht="18" customHeight="1" x14ac:dyDescent="0.25"/>
    <row r="1896" ht="18" customHeight="1" x14ac:dyDescent="0.25"/>
    <row r="1897" ht="18" customHeight="1" x14ac:dyDescent="0.25"/>
    <row r="1898" ht="18" customHeight="1" x14ac:dyDescent="0.25"/>
    <row r="1899" ht="18" customHeight="1" x14ac:dyDescent="0.25"/>
    <row r="1900" ht="18" customHeight="1" x14ac:dyDescent="0.25"/>
    <row r="1901" ht="18" customHeight="1" x14ac:dyDescent="0.25"/>
    <row r="1902" ht="18" customHeight="1" x14ac:dyDescent="0.25"/>
    <row r="1903" ht="18" customHeight="1" x14ac:dyDescent="0.25"/>
    <row r="1904" ht="18" customHeight="1" x14ac:dyDescent="0.25"/>
    <row r="1905" ht="18" customHeight="1" x14ac:dyDescent="0.25"/>
    <row r="1906" ht="18" customHeight="1" x14ac:dyDescent="0.25"/>
    <row r="1907" ht="18" customHeight="1" x14ac:dyDescent="0.25"/>
    <row r="1908" ht="18" customHeight="1" x14ac:dyDescent="0.25"/>
    <row r="1909" ht="18" customHeight="1" x14ac:dyDescent="0.25"/>
    <row r="1910" ht="18" customHeight="1" x14ac:dyDescent="0.25"/>
    <row r="1911" ht="18" customHeight="1" x14ac:dyDescent="0.25"/>
    <row r="1912" ht="18" customHeight="1" x14ac:dyDescent="0.25"/>
    <row r="1913" ht="18" customHeight="1" x14ac:dyDescent="0.25"/>
    <row r="1914" ht="18" customHeight="1" x14ac:dyDescent="0.25"/>
    <row r="1915" ht="18" customHeight="1" x14ac:dyDescent="0.25"/>
    <row r="1916" ht="18" customHeight="1" x14ac:dyDescent="0.25"/>
    <row r="1917" ht="18" customHeight="1" x14ac:dyDescent="0.25"/>
    <row r="1918" ht="18" customHeight="1" x14ac:dyDescent="0.25"/>
    <row r="1919" ht="18" customHeight="1" x14ac:dyDescent="0.25"/>
    <row r="1920" ht="18" customHeight="1" x14ac:dyDescent="0.25"/>
    <row r="1921" ht="18" customHeight="1" x14ac:dyDescent="0.25"/>
    <row r="1922" ht="18" customHeight="1" x14ac:dyDescent="0.25"/>
    <row r="1923" ht="18" customHeight="1" x14ac:dyDescent="0.25"/>
    <row r="1924" ht="18" customHeight="1" x14ac:dyDescent="0.25"/>
    <row r="1925" ht="18" customHeight="1" x14ac:dyDescent="0.25"/>
    <row r="1926" ht="18" customHeight="1" x14ac:dyDescent="0.25"/>
    <row r="1927" ht="18" customHeight="1" x14ac:dyDescent="0.25"/>
    <row r="1928" ht="18" customHeight="1" x14ac:dyDescent="0.25"/>
    <row r="1929" ht="18" customHeight="1" x14ac:dyDescent="0.25"/>
    <row r="1930" ht="18" customHeight="1" x14ac:dyDescent="0.25"/>
    <row r="1931" ht="18" customHeight="1" x14ac:dyDescent="0.25"/>
    <row r="1932" ht="18" customHeight="1" x14ac:dyDescent="0.25"/>
    <row r="1933" ht="18" customHeight="1" x14ac:dyDescent="0.25"/>
    <row r="1934" ht="18" customHeight="1" x14ac:dyDescent="0.25"/>
    <row r="1935" ht="18" customHeight="1" x14ac:dyDescent="0.25"/>
    <row r="1936" ht="18" customHeight="1" x14ac:dyDescent="0.25"/>
    <row r="1937" ht="18" customHeight="1" x14ac:dyDescent="0.25"/>
    <row r="1938" ht="18" customHeight="1" x14ac:dyDescent="0.25"/>
    <row r="1939" ht="18" customHeight="1" x14ac:dyDescent="0.25"/>
    <row r="1940" ht="18" customHeight="1" x14ac:dyDescent="0.25"/>
    <row r="1941" ht="18" customHeight="1" x14ac:dyDescent="0.25"/>
    <row r="1942" ht="18" customHeight="1" x14ac:dyDescent="0.25"/>
    <row r="1943" ht="18" customHeight="1" x14ac:dyDescent="0.25"/>
    <row r="1944" ht="18" customHeight="1" x14ac:dyDescent="0.25"/>
    <row r="1945" ht="18" customHeight="1" x14ac:dyDescent="0.25"/>
    <row r="1946" ht="18" customHeight="1" x14ac:dyDescent="0.25"/>
    <row r="1947" ht="18" customHeight="1" x14ac:dyDescent="0.25"/>
    <row r="1948" ht="18" customHeight="1" x14ac:dyDescent="0.25"/>
    <row r="1949" ht="18" customHeight="1" x14ac:dyDescent="0.25"/>
    <row r="1950" ht="18" customHeight="1" x14ac:dyDescent="0.25"/>
    <row r="1951" ht="18" customHeight="1" x14ac:dyDescent="0.25"/>
    <row r="1952" ht="18" customHeight="1" x14ac:dyDescent="0.25"/>
    <row r="1953" ht="18" customHeight="1" x14ac:dyDescent="0.25"/>
    <row r="1954" ht="18" customHeight="1" x14ac:dyDescent="0.25"/>
    <row r="1955" ht="18" customHeight="1" x14ac:dyDescent="0.25"/>
    <row r="1956" ht="18" customHeight="1" x14ac:dyDescent="0.25"/>
    <row r="1957" ht="18" customHeight="1" x14ac:dyDescent="0.25"/>
    <row r="1958" ht="18" customHeight="1" x14ac:dyDescent="0.25"/>
    <row r="1959" ht="18" customHeight="1" x14ac:dyDescent="0.25"/>
    <row r="1960" ht="18" customHeight="1" x14ac:dyDescent="0.25"/>
    <row r="1961" ht="18" customHeight="1" x14ac:dyDescent="0.25"/>
    <row r="1962" ht="18" customHeight="1" x14ac:dyDescent="0.25"/>
    <row r="1963" ht="18" customHeight="1" x14ac:dyDescent="0.25"/>
    <row r="1964" ht="18" customHeight="1" x14ac:dyDescent="0.25"/>
    <row r="1965" ht="18" customHeight="1" x14ac:dyDescent="0.25"/>
    <row r="1966" ht="18" customHeight="1" x14ac:dyDescent="0.25"/>
    <row r="1967" ht="18" customHeight="1" x14ac:dyDescent="0.25"/>
    <row r="1968" ht="18" customHeight="1" x14ac:dyDescent="0.25"/>
    <row r="1969" ht="18" customHeight="1" x14ac:dyDescent="0.25"/>
    <row r="1970" ht="18" customHeight="1" x14ac:dyDescent="0.25"/>
    <row r="1971" ht="18" customHeight="1" x14ac:dyDescent="0.25"/>
    <row r="1972" ht="18" customHeight="1" x14ac:dyDescent="0.25"/>
    <row r="1973" ht="18" customHeight="1" x14ac:dyDescent="0.25"/>
    <row r="1974" ht="18" customHeight="1" x14ac:dyDescent="0.25"/>
    <row r="1975" ht="18" customHeight="1" x14ac:dyDescent="0.25"/>
    <row r="1976" ht="18" customHeight="1" x14ac:dyDescent="0.25"/>
    <row r="1977" ht="18" customHeight="1" x14ac:dyDescent="0.25"/>
    <row r="1978" ht="18" customHeight="1" x14ac:dyDescent="0.25"/>
    <row r="1979" ht="18" customHeight="1" x14ac:dyDescent="0.25"/>
    <row r="1980" ht="18" customHeight="1" x14ac:dyDescent="0.25"/>
    <row r="1981" ht="18" customHeight="1" x14ac:dyDescent="0.25"/>
    <row r="1982" ht="18" customHeight="1" x14ac:dyDescent="0.25"/>
    <row r="1983" ht="18" customHeight="1" x14ac:dyDescent="0.25"/>
    <row r="1984" ht="18" customHeight="1" x14ac:dyDescent="0.25"/>
    <row r="1985" ht="18" customHeight="1" x14ac:dyDescent="0.25"/>
    <row r="1986" ht="18" customHeight="1" x14ac:dyDescent="0.25"/>
    <row r="1987" ht="18" customHeight="1" x14ac:dyDescent="0.25"/>
    <row r="1988" ht="18" customHeight="1" x14ac:dyDescent="0.25"/>
    <row r="1989" ht="18" customHeight="1" x14ac:dyDescent="0.25"/>
    <row r="1990" ht="18" customHeight="1" x14ac:dyDescent="0.25"/>
    <row r="1991" ht="18" customHeight="1" x14ac:dyDescent="0.25"/>
    <row r="1992" ht="18" customHeight="1" x14ac:dyDescent="0.25"/>
    <row r="1993" ht="18" customHeight="1" x14ac:dyDescent="0.25"/>
    <row r="1994" ht="18" customHeight="1" x14ac:dyDescent="0.25"/>
    <row r="1995" ht="18" customHeight="1" x14ac:dyDescent="0.25"/>
    <row r="1996" ht="18" customHeight="1" x14ac:dyDescent="0.25"/>
    <row r="1997" ht="18" customHeight="1" x14ac:dyDescent="0.25"/>
    <row r="1998" ht="18" customHeight="1" x14ac:dyDescent="0.25"/>
    <row r="1999" ht="18" customHeight="1" x14ac:dyDescent="0.25"/>
    <row r="2000" ht="18" customHeight="1" x14ac:dyDescent="0.25"/>
    <row r="2001" ht="18" customHeight="1" x14ac:dyDescent="0.25"/>
    <row r="2002" ht="18" customHeight="1" x14ac:dyDescent="0.25"/>
    <row r="2003" ht="18" customHeight="1" x14ac:dyDescent="0.25"/>
    <row r="2004" ht="18" customHeight="1" x14ac:dyDescent="0.25"/>
    <row r="2005" ht="18" customHeight="1" x14ac:dyDescent="0.25"/>
    <row r="2006" ht="18" customHeight="1" x14ac:dyDescent="0.25"/>
    <row r="2007" ht="18" customHeight="1" x14ac:dyDescent="0.25"/>
    <row r="2008" ht="18" customHeight="1" x14ac:dyDescent="0.25"/>
    <row r="2009" ht="18" customHeight="1" x14ac:dyDescent="0.25"/>
    <row r="2010" ht="18" customHeight="1" x14ac:dyDescent="0.25"/>
    <row r="2011" ht="18" customHeight="1" x14ac:dyDescent="0.25"/>
    <row r="2012" ht="18" customHeight="1" x14ac:dyDescent="0.25"/>
    <row r="2013" ht="18" customHeight="1" x14ac:dyDescent="0.25"/>
    <row r="2014" ht="18" customHeight="1" x14ac:dyDescent="0.25"/>
    <row r="2015" ht="18" customHeight="1" x14ac:dyDescent="0.25"/>
    <row r="2016" ht="18" customHeight="1" x14ac:dyDescent="0.25"/>
    <row r="2017" ht="18" customHeight="1" x14ac:dyDescent="0.25"/>
    <row r="2018" ht="18" customHeight="1" x14ac:dyDescent="0.25"/>
    <row r="2019" ht="18" customHeight="1" x14ac:dyDescent="0.25"/>
    <row r="2020" ht="18" customHeight="1" x14ac:dyDescent="0.25"/>
    <row r="2021" ht="18" customHeight="1" x14ac:dyDescent="0.25"/>
    <row r="2022" ht="18" customHeight="1" x14ac:dyDescent="0.25"/>
    <row r="2023" ht="18" customHeight="1" x14ac:dyDescent="0.25"/>
    <row r="2024" ht="18" customHeight="1" x14ac:dyDescent="0.25"/>
    <row r="2025" ht="18" customHeight="1" x14ac:dyDescent="0.25"/>
    <row r="2026" ht="18" customHeight="1" x14ac:dyDescent="0.25"/>
    <row r="2027" ht="18" customHeight="1" x14ac:dyDescent="0.25"/>
    <row r="2028" ht="18" customHeight="1" x14ac:dyDescent="0.25"/>
    <row r="2029" ht="18" customHeight="1" x14ac:dyDescent="0.25"/>
    <row r="2030" ht="18" customHeight="1" x14ac:dyDescent="0.25"/>
    <row r="2031" ht="18" customHeight="1" x14ac:dyDescent="0.25"/>
    <row r="2032" ht="18" customHeight="1" x14ac:dyDescent="0.25"/>
    <row r="2033" ht="18" customHeight="1" x14ac:dyDescent="0.25"/>
    <row r="2034" ht="18" customHeight="1" x14ac:dyDescent="0.25"/>
    <row r="2035" ht="18" customHeight="1" x14ac:dyDescent="0.25"/>
    <row r="2036" ht="18" customHeight="1" x14ac:dyDescent="0.25"/>
    <row r="2037" ht="18" customHeight="1" x14ac:dyDescent="0.25"/>
    <row r="2038" ht="18" customHeight="1" x14ac:dyDescent="0.25"/>
    <row r="2039" ht="18" customHeight="1" x14ac:dyDescent="0.25"/>
    <row r="2040" ht="18" customHeight="1" x14ac:dyDescent="0.25"/>
    <row r="2041" ht="18" customHeight="1" x14ac:dyDescent="0.25"/>
    <row r="2042" ht="18" customHeight="1" x14ac:dyDescent="0.25"/>
    <row r="2043" ht="18" customHeight="1" x14ac:dyDescent="0.25"/>
    <row r="2044" ht="18" customHeight="1" x14ac:dyDescent="0.25"/>
    <row r="2045" ht="18" customHeight="1" x14ac:dyDescent="0.25"/>
    <row r="2046" ht="18" customHeight="1" x14ac:dyDescent="0.25"/>
    <row r="2047" ht="18" customHeight="1" x14ac:dyDescent="0.25"/>
    <row r="2048" ht="18" customHeight="1" x14ac:dyDescent="0.25"/>
    <row r="2049" ht="18" customHeight="1" x14ac:dyDescent="0.25"/>
    <row r="2050" ht="18" customHeight="1" x14ac:dyDescent="0.25"/>
    <row r="2051" ht="18" customHeight="1" x14ac:dyDescent="0.25"/>
    <row r="2052" ht="18" customHeight="1" x14ac:dyDescent="0.25"/>
    <row r="2053" ht="18" customHeight="1" x14ac:dyDescent="0.25"/>
    <row r="2054" ht="18" customHeight="1" x14ac:dyDescent="0.25"/>
    <row r="2055" ht="18" customHeight="1" x14ac:dyDescent="0.25"/>
    <row r="2056" ht="18" customHeight="1" x14ac:dyDescent="0.25"/>
    <row r="2057" ht="18" customHeight="1" x14ac:dyDescent="0.25"/>
    <row r="2058" ht="18" customHeight="1" x14ac:dyDescent="0.25"/>
    <row r="2059" ht="18" customHeight="1" x14ac:dyDescent="0.25"/>
    <row r="2060" ht="18" customHeight="1" x14ac:dyDescent="0.25"/>
    <row r="2061" ht="18" customHeight="1" x14ac:dyDescent="0.25"/>
    <row r="2062" ht="18" customHeight="1" x14ac:dyDescent="0.25"/>
    <row r="2063" ht="18" customHeight="1" x14ac:dyDescent="0.25"/>
    <row r="2064" ht="18" customHeight="1" x14ac:dyDescent="0.25"/>
    <row r="2065" ht="18" customHeight="1" x14ac:dyDescent="0.25"/>
    <row r="2066" ht="18" customHeight="1" x14ac:dyDescent="0.25"/>
    <row r="2067" ht="18" customHeight="1" x14ac:dyDescent="0.25"/>
    <row r="2068" ht="18" customHeight="1" x14ac:dyDescent="0.25"/>
    <row r="2069" ht="18" customHeight="1" x14ac:dyDescent="0.25"/>
    <row r="2070" ht="18" customHeight="1" x14ac:dyDescent="0.25"/>
    <row r="2071" ht="18" customHeight="1" x14ac:dyDescent="0.25"/>
    <row r="2072" ht="18" customHeight="1" x14ac:dyDescent="0.25"/>
    <row r="2073" ht="18" customHeight="1" x14ac:dyDescent="0.25"/>
    <row r="2074" ht="18" customHeight="1" x14ac:dyDescent="0.25"/>
    <row r="2075" ht="18" customHeight="1" x14ac:dyDescent="0.25"/>
    <row r="2076" ht="18" customHeight="1" x14ac:dyDescent="0.25"/>
    <row r="2077" ht="18" customHeight="1" x14ac:dyDescent="0.25"/>
    <row r="2078" ht="18" customHeight="1" x14ac:dyDescent="0.25"/>
    <row r="2079" ht="18" customHeight="1" x14ac:dyDescent="0.25"/>
    <row r="2080" ht="18" customHeight="1" x14ac:dyDescent="0.25"/>
    <row r="2081" ht="18" customHeight="1" x14ac:dyDescent="0.25"/>
    <row r="2082" ht="18" customHeight="1" x14ac:dyDescent="0.25"/>
    <row r="2083" ht="18" customHeight="1" x14ac:dyDescent="0.25"/>
    <row r="2084" ht="18" customHeight="1" x14ac:dyDescent="0.25"/>
    <row r="2085" ht="18" customHeight="1" x14ac:dyDescent="0.25"/>
    <row r="2086" ht="18" customHeight="1" x14ac:dyDescent="0.25"/>
    <row r="2087" ht="18" customHeight="1" x14ac:dyDescent="0.25"/>
    <row r="2088" ht="18" customHeight="1" x14ac:dyDescent="0.25"/>
    <row r="2089" ht="18" customHeight="1" x14ac:dyDescent="0.25"/>
    <row r="2090" ht="18" customHeight="1" x14ac:dyDescent="0.25"/>
    <row r="2091" ht="18" customHeight="1" x14ac:dyDescent="0.25"/>
    <row r="2092" ht="18" customHeight="1" x14ac:dyDescent="0.25"/>
    <row r="2093" ht="18" customHeight="1" x14ac:dyDescent="0.25"/>
    <row r="2094" ht="18" customHeight="1" x14ac:dyDescent="0.25"/>
    <row r="2095" ht="18" customHeight="1" x14ac:dyDescent="0.25"/>
    <row r="2096" ht="18" customHeight="1" x14ac:dyDescent="0.25"/>
    <row r="2097" ht="18" customHeight="1" x14ac:dyDescent="0.25"/>
    <row r="2098" ht="18" customHeight="1" x14ac:dyDescent="0.25"/>
    <row r="2099" ht="18" customHeight="1" x14ac:dyDescent="0.25"/>
    <row r="2100" ht="18" customHeight="1" x14ac:dyDescent="0.25"/>
    <row r="2101" ht="18" customHeight="1" x14ac:dyDescent="0.25"/>
    <row r="2102" ht="18" customHeight="1" x14ac:dyDescent="0.25"/>
    <row r="2103" ht="18" customHeight="1" x14ac:dyDescent="0.25"/>
    <row r="2104" ht="18" customHeight="1" x14ac:dyDescent="0.25"/>
    <row r="2105" ht="18" customHeight="1" x14ac:dyDescent="0.25"/>
    <row r="2106" ht="18" customHeight="1" x14ac:dyDescent="0.25"/>
    <row r="2107" ht="18" customHeight="1" x14ac:dyDescent="0.25"/>
    <row r="2108" ht="18" customHeight="1" x14ac:dyDescent="0.25"/>
    <row r="2109" ht="18" customHeight="1" x14ac:dyDescent="0.25"/>
    <row r="2110" ht="18" customHeight="1" x14ac:dyDescent="0.25"/>
    <row r="2111" ht="18" customHeight="1" x14ac:dyDescent="0.25"/>
    <row r="2112" ht="18" customHeight="1" x14ac:dyDescent="0.25"/>
    <row r="2113" ht="18" customHeight="1" x14ac:dyDescent="0.25"/>
    <row r="2114" ht="18" customHeight="1" x14ac:dyDescent="0.25"/>
    <row r="2115" ht="18" customHeight="1" x14ac:dyDescent="0.25"/>
    <row r="2116" ht="18" customHeight="1" x14ac:dyDescent="0.25"/>
    <row r="2117" ht="18" customHeight="1" x14ac:dyDescent="0.25"/>
    <row r="2118" ht="18" customHeight="1" x14ac:dyDescent="0.25"/>
    <row r="2119" ht="18" customHeight="1" x14ac:dyDescent="0.25"/>
    <row r="2120" ht="18" customHeight="1" x14ac:dyDescent="0.25"/>
    <row r="2121" ht="18" customHeight="1" x14ac:dyDescent="0.25"/>
    <row r="2122" ht="18" customHeight="1" x14ac:dyDescent="0.25"/>
    <row r="2123" ht="18" customHeight="1" x14ac:dyDescent="0.25"/>
    <row r="2124" ht="18" customHeight="1" x14ac:dyDescent="0.25"/>
    <row r="2125" ht="18" customHeight="1" x14ac:dyDescent="0.25"/>
    <row r="2126" ht="18" customHeight="1" x14ac:dyDescent="0.25"/>
    <row r="2127" ht="18" customHeight="1" x14ac:dyDescent="0.25"/>
    <row r="2128" ht="18" customHeight="1" x14ac:dyDescent="0.25"/>
    <row r="2129" ht="18" customHeight="1" x14ac:dyDescent="0.25"/>
    <row r="2130" ht="18" customHeight="1" x14ac:dyDescent="0.25"/>
    <row r="2131" ht="18" customHeight="1" x14ac:dyDescent="0.25"/>
    <row r="2132" ht="18" customHeight="1" x14ac:dyDescent="0.25"/>
    <row r="2133" ht="18" customHeight="1" x14ac:dyDescent="0.25"/>
    <row r="2134" ht="18" customHeight="1" x14ac:dyDescent="0.25"/>
    <row r="2135" ht="18" customHeight="1" x14ac:dyDescent="0.25"/>
    <row r="2136" ht="18" customHeight="1" x14ac:dyDescent="0.25"/>
    <row r="2137" ht="18" customHeight="1" x14ac:dyDescent="0.25"/>
    <row r="2138" ht="18" customHeight="1" x14ac:dyDescent="0.25"/>
    <row r="2139" ht="18" customHeight="1" x14ac:dyDescent="0.25"/>
    <row r="2140" ht="18" customHeight="1" x14ac:dyDescent="0.25"/>
    <row r="2141" ht="18" customHeight="1" x14ac:dyDescent="0.25"/>
    <row r="2142" ht="18" customHeight="1" x14ac:dyDescent="0.25"/>
    <row r="2143" ht="18" customHeight="1" x14ac:dyDescent="0.25"/>
    <row r="2144" ht="18" customHeight="1" x14ac:dyDescent="0.25"/>
    <row r="2145" ht="18" customHeight="1" x14ac:dyDescent="0.25"/>
    <row r="2146" ht="18" customHeight="1" x14ac:dyDescent="0.25"/>
    <row r="2147" ht="18" customHeight="1" x14ac:dyDescent="0.25"/>
    <row r="2148" ht="18" customHeight="1" x14ac:dyDescent="0.25"/>
    <row r="2149" ht="18" customHeight="1" x14ac:dyDescent="0.25"/>
    <row r="2150" ht="18" customHeight="1" x14ac:dyDescent="0.25"/>
    <row r="2151" ht="18" customHeight="1" x14ac:dyDescent="0.25"/>
    <row r="2152" ht="18" customHeight="1" x14ac:dyDescent="0.25"/>
    <row r="2153" ht="18" customHeight="1" x14ac:dyDescent="0.25"/>
    <row r="2154" ht="18" customHeight="1" x14ac:dyDescent="0.25"/>
    <row r="2155" ht="18" customHeight="1" x14ac:dyDescent="0.25"/>
    <row r="2156" ht="18" customHeight="1" x14ac:dyDescent="0.25"/>
    <row r="2157" ht="18" customHeight="1" x14ac:dyDescent="0.25"/>
    <row r="2158" ht="18" customHeight="1" x14ac:dyDescent="0.25"/>
    <row r="2159" ht="18" customHeight="1" x14ac:dyDescent="0.25"/>
    <row r="2160" ht="18" customHeight="1" x14ac:dyDescent="0.25"/>
    <row r="2161" ht="18" customHeight="1" x14ac:dyDescent="0.25"/>
    <row r="2162" ht="18" customHeight="1" x14ac:dyDescent="0.25"/>
    <row r="2163" ht="18" customHeight="1" x14ac:dyDescent="0.25"/>
    <row r="2164" ht="18" customHeight="1" x14ac:dyDescent="0.25"/>
    <row r="2165" ht="18" customHeight="1" x14ac:dyDescent="0.25"/>
    <row r="2166" ht="18" customHeight="1" x14ac:dyDescent="0.25"/>
    <row r="2167" ht="18" customHeight="1" x14ac:dyDescent="0.25"/>
    <row r="2168" ht="18" customHeight="1" x14ac:dyDescent="0.25"/>
    <row r="2169" ht="18" customHeight="1" x14ac:dyDescent="0.25"/>
    <row r="2170" ht="18" customHeight="1" x14ac:dyDescent="0.25"/>
    <row r="2171" ht="18" customHeight="1" x14ac:dyDescent="0.25"/>
    <row r="2172" ht="18" customHeight="1" x14ac:dyDescent="0.25"/>
    <row r="2173" ht="18" customHeight="1" x14ac:dyDescent="0.25"/>
    <row r="2174" ht="18" customHeight="1" x14ac:dyDescent="0.25"/>
    <row r="2175" ht="18" customHeight="1" x14ac:dyDescent="0.25"/>
    <row r="2176" ht="18" customHeight="1" x14ac:dyDescent="0.25"/>
    <row r="2177" ht="18" customHeight="1" x14ac:dyDescent="0.25"/>
    <row r="2178" ht="18" customHeight="1" x14ac:dyDescent="0.25"/>
    <row r="2179" ht="18" customHeight="1" x14ac:dyDescent="0.25"/>
    <row r="2180" ht="18" customHeight="1" x14ac:dyDescent="0.25"/>
    <row r="2181" ht="18" customHeight="1" x14ac:dyDescent="0.25"/>
    <row r="2182" ht="18" customHeight="1" x14ac:dyDescent="0.25"/>
    <row r="2183" ht="18" customHeight="1" x14ac:dyDescent="0.25"/>
    <row r="2184" ht="18" customHeight="1" x14ac:dyDescent="0.25"/>
    <row r="2185" ht="18" customHeight="1" x14ac:dyDescent="0.25"/>
    <row r="2186" ht="18" customHeight="1" x14ac:dyDescent="0.25"/>
    <row r="2187" ht="18" customHeight="1" x14ac:dyDescent="0.25"/>
    <row r="2188" ht="18" customHeight="1" x14ac:dyDescent="0.25"/>
    <row r="2189" ht="18" customHeight="1" x14ac:dyDescent="0.25"/>
    <row r="2190" ht="18" customHeight="1" x14ac:dyDescent="0.25"/>
    <row r="2191" ht="18" customHeight="1" x14ac:dyDescent="0.25"/>
    <row r="2192" ht="18" customHeight="1" x14ac:dyDescent="0.25"/>
    <row r="2193" ht="18" customHeight="1" x14ac:dyDescent="0.25"/>
    <row r="2194" ht="18" customHeight="1" x14ac:dyDescent="0.25"/>
    <row r="2195" ht="18" customHeight="1" x14ac:dyDescent="0.25"/>
    <row r="2196" ht="18" customHeight="1" x14ac:dyDescent="0.25"/>
    <row r="2197" ht="18" customHeight="1" x14ac:dyDescent="0.25"/>
    <row r="2198" ht="18" customHeight="1" x14ac:dyDescent="0.25"/>
    <row r="2199" ht="18" customHeight="1" x14ac:dyDescent="0.25"/>
    <row r="2200" ht="18" customHeight="1" x14ac:dyDescent="0.25"/>
    <row r="2201" ht="18" customHeight="1" x14ac:dyDescent="0.25"/>
    <row r="2202" ht="18" customHeight="1" x14ac:dyDescent="0.25"/>
    <row r="2203" ht="18" customHeight="1" x14ac:dyDescent="0.25"/>
    <row r="2204" ht="18" customHeight="1" x14ac:dyDescent="0.25"/>
    <row r="2205" ht="18" customHeight="1" x14ac:dyDescent="0.25"/>
    <row r="2206" ht="18" customHeight="1" x14ac:dyDescent="0.25"/>
    <row r="2207" ht="18" customHeight="1" x14ac:dyDescent="0.25"/>
    <row r="2208" ht="18" customHeight="1" x14ac:dyDescent="0.25"/>
    <row r="2209" ht="18" customHeight="1" x14ac:dyDescent="0.25"/>
    <row r="2210" ht="18" customHeight="1" x14ac:dyDescent="0.25"/>
    <row r="2211" ht="18" customHeight="1" x14ac:dyDescent="0.25"/>
    <row r="2212" ht="18" customHeight="1" x14ac:dyDescent="0.25"/>
    <row r="2213" ht="18" customHeight="1" x14ac:dyDescent="0.25"/>
    <row r="2214" ht="18" customHeight="1" x14ac:dyDescent="0.25"/>
    <row r="2215" ht="18" customHeight="1" x14ac:dyDescent="0.25"/>
    <row r="2216" ht="18" customHeight="1" x14ac:dyDescent="0.25"/>
    <row r="2217" ht="18" customHeight="1" x14ac:dyDescent="0.25"/>
    <row r="2218" ht="18" customHeight="1" x14ac:dyDescent="0.25"/>
    <row r="2219" ht="18" customHeight="1" x14ac:dyDescent="0.25"/>
    <row r="2220" ht="18" customHeight="1" x14ac:dyDescent="0.25"/>
    <row r="2221" ht="18" customHeight="1" x14ac:dyDescent="0.25"/>
    <row r="2222" ht="18" customHeight="1" x14ac:dyDescent="0.25"/>
    <row r="2223" ht="18" customHeight="1" x14ac:dyDescent="0.25"/>
    <row r="2224" ht="18" customHeight="1" x14ac:dyDescent="0.25"/>
    <row r="2225" ht="18" customHeight="1" x14ac:dyDescent="0.25"/>
    <row r="2226" ht="18" customHeight="1" x14ac:dyDescent="0.25"/>
    <row r="2227" ht="18" customHeight="1" x14ac:dyDescent="0.25"/>
    <row r="2228" ht="18" customHeight="1" x14ac:dyDescent="0.25"/>
    <row r="2229" ht="18" customHeight="1" x14ac:dyDescent="0.25"/>
    <row r="2230" ht="18" customHeight="1" x14ac:dyDescent="0.25"/>
    <row r="2231" ht="18" customHeight="1" x14ac:dyDescent="0.25"/>
    <row r="2232" ht="18" customHeight="1" x14ac:dyDescent="0.25"/>
    <row r="2233" ht="18" customHeight="1" x14ac:dyDescent="0.25"/>
    <row r="2234" ht="18" customHeight="1" x14ac:dyDescent="0.25"/>
    <row r="2235" ht="18" customHeight="1" x14ac:dyDescent="0.25"/>
    <row r="2236" ht="18" customHeight="1" x14ac:dyDescent="0.25"/>
    <row r="2237" ht="18" customHeight="1" x14ac:dyDescent="0.25"/>
    <row r="2238" ht="18" customHeight="1" x14ac:dyDescent="0.25"/>
    <row r="2239" ht="18" customHeight="1" x14ac:dyDescent="0.25"/>
    <row r="2240" ht="18" customHeight="1" x14ac:dyDescent="0.25"/>
    <row r="2241" ht="18" customHeight="1" x14ac:dyDescent="0.25"/>
    <row r="2242" ht="18" customHeight="1" x14ac:dyDescent="0.25"/>
    <row r="2243" ht="18" customHeight="1" x14ac:dyDescent="0.25"/>
    <row r="2244" ht="18" customHeight="1" x14ac:dyDescent="0.25"/>
    <row r="2245" ht="18" customHeight="1" x14ac:dyDescent="0.25"/>
    <row r="2246" ht="18" customHeight="1" x14ac:dyDescent="0.25"/>
    <row r="2247" ht="18" customHeight="1" x14ac:dyDescent="0.25"/>
    <row r="2248" ht="18" customHeight="1" x14ac:dyDescent="0.25"/>
    <row r="2249" ht="18" customHeight="1" x14ac:dyDescent="0.25"/>
    <row r="2250" ht="18" customHeight="1" x14ac:dyDescent="0.25"/>
    <row r="2251" ht="18" customHeight="1" x14ac:dyDescent="0.25"/>
    <row r="2252" ht="18" customHeight="1" x14ac:dyDescent="0.25"/>
    <row r="2253" ht="18" customHeight="1" x14ac:dyDescent="0.25"/>
    <row r="2254" ht="18" customHeight="1" x14ac:dyDescent="0.25"/>
    <row r="2255" ht="18" customHeight="1" x14ac:dyDescent="0.25"/>
    <row r="2256" ht="18" customHeight="1" x14ac:dyDescent="0.25"/>
    <row r="2257" ht="18" customHeight="1" x14ac:dyDescent="0.25"/>
    <row r="2258" ht="18" customHeight="1" x14ac:dyDescent="0.25"/>
    <row r="2259" ht="18" customHeight="1" x14ac:dyDescent="0.25"/>
    <row r="2260" ht="18" customHeight="1" x14ac:dyDescent="0.25"/>
    <row r="2261" ht="18" customHeight="1" x14ac:dyDescent="0.25"/>
    <row r="2262" ht="18" customHeight="1" x14ac:dyDescent="0.25"/>
    <row r="2263" ht="18" customHeight="1" x14ac:dyDescent="0.25"/>
    <row r="2264" ht="18" customHeight="1" x14ac:dyDescent="0.25"/>
    <row r="2265" ht="18" customHeight="1" x14ac:dyDescent="0.25"/>
    <row r="2266" ht="18" customHeight="1" x14ac:dyDescent="0.25"/>
    <row r="2267" ht="18" customHeight="1" x14ac:dyDescent="0.25"/>
    <row r="2268" ht="18" customHeight="1" x14ac:dyDescent="0.25"/>
    <row r="2269" ht="18" customHeight="1" x14ac:dyDescent="0.25"/>
    <row r="2270" ht="18" customHeight="1" x14ac:dyDescent="0.25"/>
    <row r="2271" ht="18" customHeight="1" x14ac:dyDescent="0.25"/>
    <row r="2272" ht="18" customHeight="1" x14ac:dyDescent="0.25"/>
    <row r="2273" ht="18" customHeight="1" x14ac:dyDescent="0.25"/>
    <row r="2274" ht="18" customHeight="1" x14ac:dyDescent="0.25"/>
    <row r="2275" ht="18" customHeight="1" x14ac:dyDescent="0.25"/>
    <row r="2276" ht="18" customHeight="1" x14ac:dyDescent="0.25"/>
    <row r="2277" ht="18" customHeight="1" x14ac:dyDescent="0.25"/>
    <row r="2278" ht="18" customHeight="1" x14ac:dyDescent="0.25"/>
    <row r="2279" ht="18" customHeight="1" x14ac:dyDescent="0.25"/>
    <row r="2280" ht="18" customHeight="1" x14ac:dyDescent="0.25"/>
    <row r="2281" ht="18" customHeight="1" x14ac:dyDescent="0.25"/>
    <row r="2282" ht="18" customHeight="1" x14ac:dyDescent="0.25"/>
    <row r="2283" ht="18" customHeight="1" x14ac:dyDescent="0.25"/>
    <row r="2284" ht="18" customHeight="1" x14ac:dyDescent="0.25"/>
    <row r="2285" ht="18" customHeight="1" x14ac:dyDescent="0.25"/>
    <row r="2286" ht="18" customHeight="1" x14ac:dyDescent="0.25"/>
    <row r="2287" ht="18" customHeight="1" x14ac:dyDescent="0.25"/>
    <row r="2288" ht="18" customHeight="1" x14ac:dyDescent="0.25"/>
    <row r="2289" ht="18" customHeight="1" x14ac:dyDescent="0.25"/>
    <row r="2290" ht="18" customHeight="1" x14ac:dyDescent="0.25"/>
    <row r="2291" ht="18" customHeight="1" x14ac:dyDescent="0.25"/>
    <row r="2292" ht="18" customHeight="1" x14ac:dyDescent="0.25"/>
    <row r="2293" ht="18" customHeight="1" x14ac:dyDescent="0.25"/>
    <row r="2294" ht="18" customHeight="1" x14ac:dyDescent="0.25"/>
    <row r="2295" ht="18" customHeight="1" x14ac:dyDescent="0.25"/>
    <row r="2296" ht="18" customHeight="1" x14ac:dyDescent="0.25"/>
    <row r="2297" ht="18" customHeight="1" x14ac:dyDescent="0.25"/>
    <row r="2298" ht="18" customHeight="1" x14ac:dyDescent="0.25"/>
    <row r="2299" ht="18" customHeight="1" x14ac:dyDescent="0.25"/>
    <row r="2300" ht="18" customHeight="1" x14ac:dyDescent="0.25"/>
    <row r="2301" ht="18" customHeight="1" x14ac:dyDescent="0.25"/>
    <row r="2302" ht="18" customHeight="1" x14ac:dyDescent="0.25"/>
    <row r="2303" ht="18" customHeight="1" x14ac:dyDescent="0.25"/>
    <row r="2304" ht="18" customHeight="1" x14ac:dyDescent="0.25"/>
    <row r="2305" ht="18" customHeight="1" x14ac:dyDescent="0.25"/>
    <row r="2306" ht="18" customHeight="1" x14ac:dyDescent="0.25"/>
    <row r="2307" ht="18" customHeight="1" x14ac:dyDescent="0.25"/>
    <row r="2308" ht="18" customHeight="1" x14ac:dyDescent="0.25"/>
    <row r="2309" ht="18" customHeight="1" x14ac:dyDescent="0.25"/>
    <row r="2310" ht="18" customHeight="1" x14ac:dyDescent="0.25"/>
    <row r="2311" ht="18" customHeight="1" x14ac:dyDescent="0.25"/>
    <row r="2312" ht="18" customHeight="1" x14ac:dyDescent="0.25"/>
    <row r="2313" ht="18" customHeight="1" x14ac:dyDescent="0.25"/>
    <row r="2314" ht="18" customHeight="1" x14ac:dyDescent="0.25"/>
    <row r="2315" ht="18" customHeight="1" x14ac:dyDescent="0.25"/>
    <row r="2316" ht="18" customHeight="1" x14ac:dyDescent="0.25"/>
    <row r="2317" ht="18" customHeight="1" x14ac:dyDescent="0.25"/>
    <row r="2318" ht="18" customHeight="1" x14ac:dyDescent="0.25"/>
    <row r="2319" ht="18" customHeight="1" x14ac:dyDescent="0.25"/>
    <row r="2320" ht="18" customHeight="1" x14ac:dyDescent="0.25"/>
    <row r="2321" ht="18" customHeight="1" x14ac:dyDescent="0.25"/>
    <row r="2322" ht="18" customHeight="1" x14ac:dyDescent="0.25"/>
    <row r="2323" ht="18" customHeight="1" x14ac:dyDescent="0.25"/>
    <row r="2324" ht="18" customHeight="1" x14ac:dyDescent="0.25"/>
    <row r="2325" ht="18" customHeight="1" x14ac:dyDescent="0.25"/>
    <row r="2326" ht="18" customHeight="1" x14ac:dyDescent="0.25"/>
    <row r="2327" ht="18" customHeight="1" x14ac:dyDescent="0.25"/>
    <row r="2328" ht="18" customHeight="1" x14ac:dyDescent="0.25"/>
    <row r="2329" ht="18" customHeight="1" x14ac:dyDescent="0.25"/>
    <row r="2330" ht="18" customHeight="1" x14ac:dyDescent="0.25"/>
    <row r="2331" ht="18" customHeight="1" x14ac:dyDescent="0.25"/>
    <row r="2332" ht="18" customHeight="1" x14ac:dyDescent="0.25"/>
    <row r="2333" ht="18" customHeight="1" x14ac:dyDescent="0.25"/>
    <row r="2334" ht="18" customHeight="1" x14ac:dyDescent="0.25"/>
    <row r="2335" ht="18" customHeight="1" x14ac:dyDescent="0.25"/>
    <row r="2336" ht="18" customHeight="1" x14ac:dyDescent="0.25"/>
    <row r="2337" ht="18" customHeight="1" x14ac:dyDescent="0.25"/>
    <row r="2338" ht="18" customHeight="1" x14ac:dyDescent="0.25"/>
    <row r="2339" ht="18" customHeight="1" x14ac:dyDescent="0.25"/>
    <row r="2340" ht="18" customHeight="1" x14ac:dyDescent="0.25"/>
    <row r="2341" ht="18" customHeight="1" x14ac:dyDescent="0.25"/>
    <row r="2342" ht="18" customHeight="1" x14ac:dyDescent="0.25"/>
    <row r="2343" ht="18" customHeight="1" x14ac:dyDescent="0.25"/>
    <row r="2344" ht="18" customHeight="1" x14ac:dyDescent="0.25"/>
    <row r="2345" ht="18" customHeight="1" x14ac:dyDescent="0.25"/>
    <row r="2346" ht="18" customHeight="1" x14ac:dyDescent="0.25"/>
    <row r="2347" ht="18" customHeight="1" x14ac:dyDescent="0.25"/>
    <row r="2348" ht="18" customHeight="1" x14ac:dyDescent="0.25"/>
    <row r="2349" ht="18" customHeight="1" x14ac:dyDescent="0.25"/>
    <row r="2350" ht="18" customHeight="1" x14ac:dyDescent="0.25"/>
    <row r="2351" ht="18" customHeight="1" x14ac:dyDescent="0.25"/>
    <row r="2352" ht="18" customHeight="1" x14ac:dyDescent="0.25"/>
    <row r="2353" ht="18" customHeight="1" x14ac:dyDescent="0.25"/>
    <row r="2354" ht="18" customHeight="1" x14ac:dyDescent="0.25"/>
    <row r="2355" ht="18" customHeight="1" x14ac:dyDescent="0.25"/>
    <row r="2356" ht="18" customHeight="1" x14ac:dyDescent="0.25"/>
    <row r="2357" ht="18" customHeight="1" x14ac:dyDescent="0.25"/>
    <row r="2358" ht="18" customHeight="1" x14ac:dyDescent="0.25"/>
    <row r="2359" ht="18" customHeight="1" x14ac:dyDescent="0.25"/>
    <row r="2360" ht="18" customHeight="1" x14ac:dyDescent="0.25"/>
    <row r="2361" ht="18" customHeight="1" x14ac:dyDescent="0.25"/>
    <row r="2362" ht="18" customHeight="1" x14ac:dyDescent="0.25"/>
    <row r="2363" ht="18" customHeight="1" x14ac:dyDescent="0.25"/>
    <row r="2364" ht="18" customHeight="1" x14ac:dyDescent="0.25"/>
    <row r="2365" ht="18" customHeight="1" x14ac:dyDescent="0.25"/>
    <row r="2366" ht="18" customHeight="1" x14ac:dyDescent="0.25"/>
    <row r="2367" ht="18" customHeight="1" x14ac:dyDescent="0.25"/>
    <row r="2368" ht="18" customHeight="1" x14ac:dyDescent="0.25"/>
    <row r="2369" ht="18" customHeight="1" x14ac:dyDescent="0.25"/>
    <row r="2370" ht="18" customHeight="1" x14ac:dyDescent="0.25"/>
    <row r="2371" ht="18" customHeight="1" x14ac:dyDescent="0.25"/>
    <row r="2372" ht="18" customHeight="1" x14ac:dyDescent="0.25"/>
    <row r="2373" ht="18" customHeight="1" x14ac:dyDescent="0.25"/>
    <row r="2374" ht="18" customHeight="1" x14ac:dyDescent="0.25"/>
    <row r="2375" ht="18" customHeight="1" x14ac:dyDescent="0.25"/>
    <row r="2376" ht="18" customHeight="1" x14ac:dyDescent="0.25"/>
    <row r="2377" ht="18" customHeight="1" x14ac:dyDescent="0.25"/>
    <row r="2378" ht="18" customHeight="1" x14ac:dyDescent="0.25"/>
    <row r="2379" ht="18" customHeight="1" x14ac:dyDescent="0.25"/>
    <row r="2380" ht="18" customHeight="1" x14ac:dyDescent="0.25"/>
    <row r="2381" ht="18" customHeight="1" x14ac:dyDescent="0.25"/>
    <row r="2382" ht="18" customHeight="1" x14ac:dyDescent="0.25"/>
    <row r="2383" ht="18" customHeight="1" x14ac:dyDescent="0.25"/>
    <row r="2384" ht="18" customHeight="1" x14ac:dyDescent="0.25"/>
    <row r="2385" ht="18" customHeight="1" x14ac:dyDescent="0.25"/>
    <row r="2386" ht="18" customHeight="1" x14ac:dyDescent="0.25"/>
    <row r="2387" ht="18" customHeight="1" x14ac:dyDescent="0.25"/>
    <row r="2388" ht="18" customHeight="1" x14ac:dyDescent="0.25"/>
    <row r="2389" ht="18" customHeight="1" x14ac:dyDescent="0.25"/>
    <row r="2390" ht="18" customHeight="1" x14ac:dyDescent="0.25"/>
    <row r="2391" ht="18" customHeight="1" x14ac:dyDescent="0.25"/>
    <row r="2392" ht="18" customHeight="1" x14ac:dyDescent="0.25"/>
    <row r="2393" ht="18" customHeight="1" x14ac:dyDescent="0.25"/>
    <row r="2394" ht="18" customHeight="1" x14ac:dyDescent="0.25"/>
    <row r="2395" ht="18" customHeight="1" x14ac:dyDescent="0.25"/>
    <row r="2396" ht="18" customHeight="1" x14ac:dyDescent="0.25"/>
    <row r="2397" ht="18" customHeight="1" x14ac:dyDescent="0.25"/>
    <row r="2398" ht="18" customHeight="1" x14ac:dyDescent="0.25"/>
    <row r="2399" ht="18" customHeight="1" x14ac:dyDescent="0.25"/>
    <row r="2400" ht="18" customHeight="1" x14ac:dyDescent="0.25"/>
    <row r="2401" ht="18" customHeight="1" x14ac:dyDescent="0.25"/>
    <row r="2402" ht="18" customHeight="1" x14ac:dyDescent="0.25"/>
    <row r="2403" ht="18" customHeight="1" x14ac:dyDescent="0.25"/>
    <row r="2404" ht="18" customHeight="1" x14ac:dyDescent="0.25"/>
    <row r="2405" ht="18" customHeight="1" x14ac:dyDescent="0.25"/>
    <row r="2406" ht="18" customHeight="1" x14ac:dyDescent="0.25"/>
    <row r="2407" ht="18" customHeight="1" x14ac:dyDescent="0.25"/>
    <row r="2408" ht="18" customHeight="1" x14ac:dyDescent="0.25"/>
    <row r="2409" ht="18" customHeight="1" x14ac:dyDescent="0.25"/>
    <row r="2410" ht="18" customHeight="1" x14ac:dyDescent="0.25"/>
    <row r="2411" ht="18" customHeight="1" x14ac:dyDescent="0.25"/>
    <row r="2412" ht="18" customHeight="1" x14ac:dyDescent="0.25"/>
    <row r="2413" ht="18" customHeight="1" x14ac:dyDescent="0.25"/>
    <row r="2414" ht="18" customHeight="1" x14ac:dyDescent="0.25"/>
    <row r="2415" ht="18" customHeight="1" x14ac:dyDescent="0.25"/>
    <row r="2416" ht="18" customHeight="1" x14ac:dyDescent="0.25"/>
    <row r="2417" ht="18" customHeight="1" x14ac:dyDescent="0.25"/>
    <row r="2418" ht="18" customHeight="1" x14ac:dyDescent="0.25"/>
    <row r="2419" ht="18" customHeight="1" x14ac:dyDescent="0.25"/>
    <row r="2420" ht="18" customHeight="1" x14ac:dyDescent="0.25"/>
    <row r="2421" ht="18" customHeight="1" x14ac:dyDescent="0.25"/>
    <row r="2422" ht="18" customHeight="1" x14ac:dyDescent="0.25"/>
    <row r="2423" ht="18" customHeight="1" x14ac:dyDescent="0.25"/>
    <row r="2424" ht="18" customHeight="1" x14ac:dyDescent="0.25"/>
    <row r="2425" ht="18" customHeight="1" x14ac:dyDescent="0.25"/>
    <row r="2426" ht="18" customHeight="1" x14ac:dyDescent="0.25"/>
    <row r="2427" ht="18" customHeight="1" x14ac:dyDescent="0.25"/>
    <row r="2428" ht="18" customHeight="1" x14ac:dyDescent="0.25"/>
    <row r="2429" ht="18" customHeight="1" x14ac:dyDescent="0.25"/>
    <row r="2430" ht="18" customHeight="1" x14ac:dyDescent="0.25"/>
    <row r="2431" ht="18" customHeight="1" x14ac:dyDescent="0.25"/>
    <row r="2432" ht="18" customHeight="1" x14ac:dyDescent="0.25"/>
    <row r="2433" ht="18" customHeight="1" x14ac:dyDescent="0.25"/>
    <row r="2434" ht="18" customHeight="1" x14ac:dyDescent="0.25"/>
    <row r="2435" ht="18" customHeight="1" x14ac:dyDescent="0.25"/>
    <row r="2436" ht="18" customHeight="1" x14ac:dyDescent="0.25"/>
    <row r="2437" ht="18" customHeight="1" x14ac:dyDescent="0.25"/>
    <row r="2438" ht="18" customHeight="1" x14ac:dyDescent="0.25"/>
    <row r="2439" ht="18" customHeight="1" x14ac:dyDescent="0.25"/>
    <row r="2440" ht="18" customHeight="1" x14ac:dyDescent="0.25"/>
    <row r="2441" ht="18" customHeight="1" x14ac:dyDescent="0.25"/>
    <row r="2442" ht="18" customHeight="1" x14ac:dyDescent="0.25"/>
    <row r="2443" ht="18" customHeight="1" x14ac:dyDescent="0.25"/>
    <row r="2444" ht="18" customHeight="1" x14ac:dyDescent="0.25"/>
    <row r="2445" ht="18" customHeight="1" x14ac:dyDescent="0.25"/>
    <row r="2446" ht="18" customHeight="1" x14ac:dyDescent="0.25"/>
    <row r="2447" ht="18" customHeight="1" x14ac:dyDescent="0.25"/>
    <row r="2448" ht="18" customHeight="1" x14ac:dyDescent="0.25"/>
    <row r="2449" ht="18" customHeight="1" x14ac:dyDescent="0.25"/>
    <row r="2450" ht="18" customHeight="1" x14ac:dyDescent="0.25"/>
    <row r="2451" ht="18" customHeight="1" x14ac:dyDescent="0.25"/>
    <row r="2452" ht="18" customHeight="1" x14ac:dyDescent="0.25"/>
    <row r="2453" ht="18" customHeight="1" x14ac:dyDescent="0.25"/>
    <row r="2454" ht="18" customHeight="1" x14ac:dyDescent="0.25"/>
    <row r="2455" ht="18" customHeight="1" x14ac:dyDescent="0.25"/>
    <row r="2456" ht="18" customHeight="1" x14ac:dyDescent="0.25"/>
    <row r="2457" ht="18" customHeight="1" x14ac:dyDescent="0.25"/>
    <row r="2458" ht="18" customHeight="1" x14ac:dyDescent="0.25"/>
    <row r="2459" ht="18" customHeight="1" x14ac:dyDescent="0.25"/>
    <row r="2460" ht="18" customHeight="1" x14ac:dyDescent="0.25"/>
    <row r="2461" ht="18" customHeight="1" x14ac:dyDescent="0.25"/>
    <row r="2462" ht="18" customHeight="1" x14ac:dyDescent="0.25"/>
    <row r="2463" ht="18" customHeight="1" x14ac:dyDescent="0.25"/>
    <row r="2464" ht="18" customHeight="1" x14ac:dyDescent="0.25"/>
    <row r="2465" ht="18" customHeight="1" x14ac:dyDescent="0.25"/>
    <row r="2466" ht="18" customHeight="1" x14ac:dyDescent="0.25"/>
    <row r="2467" ht="18" customHeight="1" x14ac:dyDescent="0.25"/>
    <row r="2468" ht="18" customHeight="1" x14ac:dyDescent="0.25"/>
    <row r="2469" ht="18" customHeight="1" x14ac:dyDescent="0.25"/>
    <row r="2470" ht="18" customHeight="1" x14ac:dyDescent="0.25"/>
    <row r="2471" ht="18" customHeight="1" x14ac:dyDescent="0.25"/>
    <row r="2472" ht="18" customHeight="1" x14ac:dyDescent="0.25"/>
    <row r="2473" ht="18" customHeight="1" x14ac:dyDescent="0.25"/>
    <row r="2474" ht="18" customHeight="1" x14ac:dyDescent="0.25"/>
    <row r="2475" ht="18" customHeight="1" x14ac:dyDescent="0.25"/>
    <row r="2476" ht="18" customHeight="1" x14ac:dyDescent="0.25"/>
    <row r="2477" ht="18" customHeight="1" x14ac:dyDescent="0.25"/>
    <row r="2478" ht="18" customHeight="1" x14ac:dyDescent="0.25"/>
    <row r="2479" ht="18" customHeight="1" x14ac:dyDescent="0.25"/>
    <row r="2480" ht="18" customHeight="1" x14ac:dyDescent="0.25"/>
    <row r="2481" ht="18" customHeight="1" x14ac:dyDescent="0.25"/>
    <row r="2482" ht="18" customHeight="1" x14ac:dyDescent="0.25"/>
    <row r="2483" ht="18" customHeight="1" x14ac:dyDescent="0.25"/>
    <row r="2484" ht="18" customHeight="1" x14ac:dyDescent="0.25"/>
    <row r="2485" ht="18" customHeight="1" x14ac:dyDescent="0.25"/>
    <row r="2486" ht="18" customHeight="1" x14ac:dyDescent="0.25"/>
    <row r="2487" ht="18" customHeight="1" x14ac:dyDescent="0.25"/>
    <row r="2488" ht="18" customHeight="1" x14ac:dyDescent="0.25"/>
    <row r="2489" ht="18" customHeight="1" x14ac:dyDescent="0.25"/>
    <row r="2490" ht="18" customHeight="1" x14ac:dyDescent="0.25"/>
    <row r="2491" ht="18" customHeight="1" x14ac:dyDescent="0.25"/>
    <row r="2492" ht="18" customHeight="1" x14ac:dyDescent="0.25"/>
    <row r="2493" ht="18" customHeight="1" x14ac:dyDescent="0.25"/>
    <row r="2494" ht="18" customHeight="1" x14ac:dyDescent="0.25"/>
    <row r="2495" ht="18" customHeight="1" x14ac:dyDescent="0.25"/>
    <row r="2496" ht="18" customHeight="1" x14ac:dyDescent="0.25"/>
    <row r="2497" ht="18" customHeight="1" x14ac:dyDescent="0.25"/>
    <row r="2498" ht="18" customHeight="1" x14ac:dyDescent="0.25"/>
    <row r="2499" ht="18" customHeight="1" x14ac:dyDescent="0.25"/>
    <row r="2500" ht="18" customHeight="1" x14ac:dyDescent="0.25"/>
    <row r="2501" ht="18" customHeight="1" x14ac:dyDescent="0.25"/>
    <row r="2502" ht="18" customHeight="1" x14ac:dyDescent="0.25"/>
    <row r="2503" ht="18" customHeight="1" x14ac:dyDescent="0.25"/>
    <row r="2504" ht="18" customHeight="1" x14ac:dyDescent="0.25"/>
    <row r="2505" ht="18" customHeight="1" x14ac:dyDescent="0.25"/>
    <row r="2506" ht="18" customHeight="1" x14ac:dyDescent="0.25"/>
    <row r="2507" ht="18" customHeight="1" x14ac:dyDescent="0.25"/>
    <row r="2508" ht="18" customHeight="1" x14ac:dyDescent="0.25"/>
    <row r="2509" ht="18" customHeight="1" x14ac:dyDescent="0.25"/>
    <row r="2510" ht="18" customHeight="1" x14ac:dyDescent="0.25"/>
    <row r="2511" ht="18" customHeight="1" x14ac:dyDescent="0.25"/>
    <row r="2512" ht="18" customHeight="1" x14ac:dyDescent="0.25"/>
    <row r="2513" ht="18" customHeight="1" x14ac:dyDescent="0.25"/>
    <row r="2514" ht="18" customHeight="1" x14ac:dyDescent="0.25"/>
    <row r="2515" ht="18" customHeight="1" x14ac:dyDescent="0.25"/>
    <row r="2516" ht="18" customHeight="1" x14ac:dyDescent="0.25"/>
    <row r="2517" ht="18" customHeight="1" x14ac:dyDescent="0.25"/>
    <row r="2518" ht="18" customHeight="1" x14ac:dyDescent="0.25"/>
    <row r="2519" ht="18" customHeight="1" x14ac:dyDescent="0.25"/>
    <row r="2520" ht="18" customHeight="1" x14ac:dyDescent="0.25"/>
    <row r="2521" ht="18" customHeight="1" x14ac:dyDescent="0.25"/>
    <row r="2522" ht="18" customHeight="1" x14ac:dyDescent="0.25"/>
    <row r="2523" ht="18" customHeight="1" x14ac:dyDescent="0.25"/>
    <row r="2524" ht="18" customHeight="1" x14ac:dyDescent="0.25"/>
    <row r="2525" ht="18" customHeight="1" x14ac:dyDescent="0.25"/>
    <row r="2526" ht="18" customHeight="1" x14ac:dyDescent="0.25"/>
    <row r="2527" ht="18" customHeight="1" x14ac:dyDescent="0.25"/>
    <row r="2528" ht="18" customHeight="1" x14ac:dyDescent="0.25"/>
    <row r="2529" ht="18" customHeight="1" x14ac:dyDescent="0.25"/>
    <row r="2530" ht="18" customHeight="1" x14ac:dyDescent="0.25"/>
    <row r="2531" ht="18" customHeight="1" x14ac:dyDescent="0.25"/>
    <row r="2532" ht="18" customHeight="1" x14ac:dyDescent="0.25"/>
    <row r="2533" ht="18" customHeight="1" x14ac:dyDescent="0.25"/>
    <row r="2534" ht="18" customHeight="1" x14ac:dyDescent="0.25"/>
    <row r="2535" ht="18" customHeight="1" x14ac:dyDescent="0.25"/>
    <row r="2536" ht="18" customHeight="1" x14ac:dyDescent="0.25"/>
    <row r="2537" ht="18" customHeight="1" x14ac:dyDescent="0.25"/>
    <row r="2538" ht="18" customHeight="1" x14ac:dyDescent="0.25"/>
    <row r="2539" ht="18" customHeight="1" x14ac:dyDescent="0.25"/>
    <row r="2540" ht="18" customHeight="1" x14ac:dyDescent="0.25"/>
    <row r="2541" ht="18" customHeight="1" x14ac:dyDescent="0.25"/>
    <row r="2542" ht="18" customHeight="1" x14ac:dyDescent="0.25"/>
    <row r="2543" ht="18" customHeight="1" x14ac:dyDescent="0.25"/>
    <row r="2544" ht="18" customHeight="1" x14ac:dyDescent="0.25"/>
    <row r="2545" ht="18" customHeight="1" x14ac:dyDescent="0.25"/>
    <row r="2546" ht="18" customHeight="1" x14ac:dyDescent="0.25"/>
    <row r="2547" ht="18" customHeight="1" x14ac:dyDescent="0.25"/>
    <row r="2548" ht="18" customHeight="1" x14ac:dyDescent="0.25"/>
    <row r="2549" ht="18" customHeight="1" x14ac:dyDescent="0.25"/>
    <row r="2550" ht="18" customHeight="1" x14ac:dyDescent="0.25"/>
    <row r="2551" ht="18" customHeight="1" x14ac:dyDescent="0.25"/>
    <row r="2552" ht="18" customHeight="1" x14ac:dyDescent="0.25"/>
    <row r="2553" ht="18" customHeight="1" x14ac:dyDescent="0.25"/>
    <row r="2554" ht="18" customHeight="1" x14ac:dyDescent="0.25"/>
    <row r="2555" ht="18" customHeight="1" x14ac:dyDescent="0.25"/>
    <row r="2556" ht="18" customHeight="1" x14ac:dyDescent="0.25"/>
    <row r="2557" ht="18" customHeight="1" x14ac:dyDescent="0.25"/>
    <row r="2558" ht="18" customHeight="1" x14ac:dyDescent="0.25"/>
    <row r="2559" ht="18" customHeight="1" x14ac:dyDescent="0.25"/>
    <row r="2560" ht="18" customHeight="1" x14ac:dyDescent="0.25"/>
    <row r="2561" ht="18" customHeight="1" x14ac:dyDescent="0.25"/>
    <row r="2562" ht="18" customHeight="1" x14ac:dyDescent="0.25"/>
    <row r="2563" ht="18" customHeight="1" x14ac:dyDescent="0.25"/>
    <row r="2564" ht="18" customHeight="1" x14ac:dyDescent="0.25"/>
    <row r="2565" ht="18" customHeight="1" x14ac:dyDescent="0.25"/>
    <row r="2566" ht="18" customHeight="1" x14ac:dyDescent="0.25"/>
    <row r="2567" ht="18" customHeight="1" x14ac:dyDescent="0.25"/>
    <row r="2568" ht="18" customHeight="1" x14ac:dyDescent="0.25"/>
    <row r="2569" ht="18" customHeight="1" x14ac:dyDescent="0.25"/>
    <row r="2570" ht="18" customHeight="1" x14ac:dyDescent="0.25"/>
    <row r="2571" ht="18" customHeight="1" x14ac:dyDescent="0.25"/>
    <row r="2572" ht="18" customHeight="1" x14ac:dyDescent="0.25"/>
    <row r="2573" ht="18" customHeight="1" x14ac:dyDescent="0.25"/>
    <row r="2574" ht="18" customHeight="1" x14ac:dyDescent="0.25"/>
    <row r="2575" ht="18" customHeight="1" x14ac:dyDescent="0.25"/>
    <row r="2576" ht="18" customHeight="1" x14ac:dyDescent="0.25"/>
    <row r="2577" ht="18" customHeight="1" x14ac:dyDescent="0.25"/>
    <row r="2578" ht="18" customHeight="1" x14ac:dyDescent="0.25"/>
    <row r="2579" ht="18" customHeight="1" x14ac:dyDescent="0.25"/>
    <row r="2580" ht="18" customHeight="1" x14ac:dyDescent="0.25"/>
    <row r="2581" ht="18" customHeight="1" x14ac:dyDescent="0.25"/>
    <row r="2582" ht="18" customHeight="1" x14ac:dyDescent="0.25"/>
    <row r="2583" ht="18" customHeight="1" x14ac:dyDescent="0.25"/>
    <row r="2584" ht="18" customHeight="1" x14ac:dyDescent="0.25"/>
    <row r="2585" ht="18" customHeight="1" x14ac:dyDescent="0.25"/>
    <row r="2586" ht="18" customHeight="1" x14ac:dyDescent="0.25"/>
    <row r="2587" ht="18" customHeight="1" x14ac:dyDescent="0.25"/>
    <row r="2588" ht="18" customHeight="1" x14ac:dyDescent="0.25"/>
    <row r="2589" ht="18" customHeight="1" x14ac:dyDescent="0.25"/>
    <row r="2590" ht="18" customHeight="1" x14ac:dyDescent="0.25"/>
    <row r="2591" ht="18" customHeight="1" x14ac:dyDescent="0.25"/>
    <row r="2592" ht="18" customHeight="1" x14ac:dyDescent="0.25"/>
    <row r="2593" ht="18" customHeight="1" x14ac:dyDescent="0.25"/>
    <row r="2594" ht="18" customHeight="1" x14ac:dyDescent="0.25"/>
    <row r="2595" ht="18" customHeight="1" x14ac:dyDescent="0.25"/>
    <row r="2596" ht="18" customHeight="1" x14ac:dyDescent="0.25"/>
    <row r="2597" ht="18" customHeight="1" x14ac:dyDescent="0.25"/>
    <row r="2598" ht="18" customHeight="1" x14ac:dyDescent="0.25"/>
    <row r="2599" ht="18" customHeight="1" x14ac:dyDescent="0.25"/>
    <row r="2600" ht="18" customHeight="1" x14ac:dyDescent="0.25"/>
    <row r="2601" ht="18" customHeight="1" x14ac:dyDescent="0.25"/>
    <row r="2602" ht="18" customHeight="1" x14ac:dyDescent="0.25"/>
    <row r="2603" ht="18" customHeight="1" x14ac:dyDescent="0.25"/>
    <row r="2604" ht="18" customHeight="1" x14ac:dyDescent="0.25"/>
    <row r="2605" ht="18" customHeight="1" x14ac:dyDescent="0.25"/>
    <row r="2606" ht="18" customHeight="1" x14ac:dyDescent="0.25"/>
    <row r="2607" ht="18" customHeight="1" x14ac:dyDescent="0.25"/>
    <row r="2608" ht="18" customHeight="1" x14ac:dyDescent="0.25"/>
    <row r="2609" ht="18" customHeight="1" x14ac:dyDescent="0.25"/>
    <row r="2610" ht="18" customHeight="1" x14ac:dyDescent="0.25"/>
    <row r="2611" ht="18" customHeight="1" x14ac:dyDescent="0.25"/>
    <row r="2612" ht="18" customHeight="1" x14ac:dyDescent="0.25"/>
    <row r="2613" ht="18" customHeight="1" x14ac:dyDescent="0.25"/>
    <row r="2614" ht="18" customHeight="1" x14ac:dyDescent="0.25"/>
    <row r="2615" ht="18" customHeight="1" x14ac:dyDescent="0.25"/>
    <row r="2616" ht="18" customHeight="1" x14ac:dyDescent="0.25"/>
    <row r="2617" ht="18" customHeight="1" x14ac:dyDescent="0.25"/>
    <row r="2618" ht="18" customHeight="1" x14ac:dyDescent="0.25"/>
    <row r="2619" ht="18" customHeight="1" x14ac:dyDescent="0.25"/>
    <row r="2620" ht="18" customHeight="1" x14ac:dyDescent="0.25"/>
    <row r="2621" ht="18" customHeight="1" x14ac:dyDescent="0.25"/>
    <row r="2622" ht="18" customHeight="1" x14ac:dyDescent="0.25"/>
    <row r="2623" ht="18" customHeight="1" x14ac:dyDescent="0.25"/>
    <row r="2624" ht="18" customHeight="1" x14ac:dyDescent="0.25"/>
    <row r="2625" ht="18" customHeight="1" x14ac:dyDescent="0.25"/>
    <row r="2626" ht="18" customHeight="1" x14ac:dyDescent="0.25"/>
    <row r="2627" ht="18" customHeight="1" x14ac:dyDescent="0.25"/>
    <row r="2628" ht="18" customHeight="1" x14ac:dyDescent="0.25"/>
    <row r="2629" ht="18" customHeight="1" x14ac:dyDescent="0.25"/>
    <row r="2630" ht="18" customHeight="1" x14ac:dyDescent="0.25"/>
    <row r="2631" ht="18" customHeight="1" x14ac:dyDescent="0.25"/>
    <row r="2632" ht="18" customHeight="1" x14ac:dyDescent="0.25"/>
    <row r="2633" ht="18" customHeight="1" x14ac:dyDescent="0.25"/>
    <row r="2634" ht="18" customHeight="1" x14ac:dyDescent="0.25"/>
    <row r="2635" ht="18" customHeight="1" x14ac:dyDescent="0.25"/>
    <row r="2636" ht="18" customHeight="1" x14ac:dyDescent="0.25"/>
    <row r="2637" ht="18" customHeight="1" x14ac:dyDescent="0.25"/>
    <row r="2638" ht="18" customHeight="1" x14ac:dyDescent="0.25"/>
    <row r="2639" ht="18" customHeight="1" x14ac:dyDescent="0.25"/>
    <row r="2640" ht="18" customHeight="1" x14ac:dyDescent="0.25"/>
    <row r="2641" ht="18" customHeight="1" x14ac:dyDescent="0.25"/>
    <row r="2642" ht="18" customHeight="1" x14ac:dyDescent="0.25"/>
    <row r="2643" ht="18" customHeight="1" x14ac:dyDescent="0.25"/>
    <row r="2644" ht="18" customHeight="1" x14ac:dyDescent="0.25"/>
    <row r="2645" ht="18" customHeight="1" x14ac:dyDescent="0.25"/>
    <row r="2646" ht="18" customHeight="1" x14ac:dyDescent="0.25"/>
    <row r="2647" ht="18" customHeight="1" x14ac:dyDescent="0.25"/>
    <row r="2648" ht="18" customHeight="1" x14ac:dyDescent="0.25"/>
    <row r="2649" ht="18" customHeight="1" x14ac:dyDescent="0.25"/>
    <row r="2650" ht="18" customHeight="1" x14ac:dyDescent="0.25"/>
    <row r="2651" ht="18" customHeight="1" x14ac:dyDescent="0.25"/>
    <row r="2652" ht="18" customHeight="1" x14ac:dyDescent="0.25"/>
    <row r="2653" ht="18" customHeight="1" x14ac:dyDescent="0.25"/>
    <row r="2654" ht="18" customHeight="1" x14ac:dyDescent="0.25"/>
    <row r="2655" ht="18" customHeight="1" x14ac:dyDescent="0.25"/>
    <row r="2656" ht="18" customHeight="1" x14ac:dyDescent="0.25"/>
    <row r="2657" ht="18" customHeight="1" x14ac:dyDescent="0.25"/>
    <row r="2658" ht="18" customHeight="1" x14ac:dyDescent="0.25"/>
    <row r="2659" ht="18" customHeight="1" x14ac:dyDescent="0.25"/>
    <row r="2660" ht="18" customHeight="1" x14ac:dyDescent="0.25"/>
    <row r="2661" ht="18" customHeight="1" x14ac:dyDescent="0.25"/>
    <row r="2662" ht="18" customHeight="1" x14ac:dyDescent="0.25"/>
    <row r="2663" ht="18" customHeight="1" x14ac:dyDescent="0.25"/>
    <row r="2664" ht="18" customHeight="1" x14ac:dyDescent="0.25"/>
    <row r="2665" ht="18" customHeight="1" x14ac:dyDescent="0.25"/>
    <row r="2666" ht="18" customHeight="1" x14ac:dyDescent="0.25"/>
    <row r="2667" ht="18" customHeight="1" x14ac:dyDescent="0.25"/>
    <row r="2668" ht="18" customHeight="1" x14ac:dyDescent="0.25"/>
    <row r="2669" ht="18" customHeight="1" x14ac:dyDescent="0.25"/>
    <row r="2670" ht="18" customHeight="1" x14ac:dyDescent="0.25"/>
    <row r="2671" ht="18" customHeight="1" x14ac:dyDescent="0.25"/>
    <row r="2672" ht="18" customHeight="1" x14ac:dyDescent="0.25"/>
    <row r="2673" ht="18" customHeight="1" x14ac:dyDescent="0.25"/>
    <row r="2674" ht="18" customHeight="1" x14ac:dyDescent="0.25"/>
    <row r="2675" ht="18" customHeight="1" x14ac:dyDescent="0.25"/>
    <row r="2676" ht="18" customHeight="1" x14ac:dyDescent="0.25"/>
    <row r="2677" ht="18" customHeight="1" x14ac:dyDescent="0.25"/>
    <row r="2678" ht="18" customHeight="1" x14ac:dyDescent="0.25"/>
    <row r="2679" ht="18" customHeight="1" x14ac:dyDescent="0.25"/>
    <row r="2680" ht="18" customHeight="1" x14ac:dyDescent="0.25"/>
    <row r="2681" ht="18" customHeight="1" x14ac:dyDescent="0.25"/>
    <row r="2682" ht="18" customHeight="1" x14ac:dyDescent="0.25"/>
    <row r="2683" ht="18" customHeight="1" x14ac:dyDescent="0.25"/>
    <row r="2684" ht="18" customHeight="1" x14ac:dyDescent="0.25"/>
    <row r="2685" ht="18" customHeight="1" x14ac:dyDescent="0.25"/>
    <row r="2686" ht="18" customHeight="1" x14ac:dyDescent="0.25"/>
    <row r="2687" ht="18" customHeight="1" x14ac:dyDescent="0.25"/>
    <row r="2688" ht="18" customHeight="1" x14ac:dyDescent="0.25"/>
    <row r="2689" ht="18" customHeight="1" x14ac:dyDescent="0.25"/>
    <row r="2690" ht="18" customHeight="1" x14ac:dyDescent="0.25"/>
    <row r="2691" ht="18" customHeight="1" x14ac:dyDescent="0.25"/>
    <row r="2692" ht="18" customHeight="1" x14ac:dyDescent="0.25"/>
    <row r="2693" ht="18" customHeight="1" x14ac:dyDescent="0.25"/>
    <row r="2694" ht="18" customHeight="1" x14ac:dyDescent="0.25"/>
    <row r="2695" ht="18" customHeight="1" x14ac:dyDescent="0.25"/>
    <row r="2696" ht="18" customHeight="1" x14ac:dyDescent="0.25"/>
    <row r="2697" ht="18" customHeight="1" x14ac:dyDescent="0.25"/>
    <row r="2698" ht="18" customHeight="1" x14ac:dyDescent="0.25"/>
    <row r="2699" ht="18" customHeight="1" x14ac:dyDescent="0.25"/>
    <row r="2700" ht="18" customHeight="1" x14ac:dyDescent="0.25"/>
    <row r="2701" ht="18" customHeight="1" x14ac:dyDescent="0.25"/>
    <row r="2702" ht="18" customHeight="1" x14ac:dyDescent="0.25"/>
    <row r="2703" ht="18" customHeight="1" x14ac:dyDescent="0.25"/>
    <row r="2704" ht="18" customHeight="1" x14ac:dyDescent="0.25"/>
    <row r="2705" ht="18" customHeight="1" x14ac:dyDescent="0.25"/>
    <row r="2706" ht="18" customHeight="1" x14ac:dyDescent="0.25"/>
    <row r="2707" ht="18" customHeight="1" x14ac:dyDescent="0.25"/>
    <row r="2708" ht="18" customHeight="1" x14ac:dyDescent="0.25"/>
    <row r="2709" ht="18" customHeight="1" x14ac:dyDescent="0.25"/>
    <row r="2710" ht="18" customHeight="1" x14ac:dyDescent="0.25"/>
    <row r="2711" ht="18" customHeight="1" x14ac:dyDescent="0.25"/>
    <row r="2712" ht="18" customHeight="1" x14ac:dyDescent="0.25"/>
    <row r="2713" ht="18" customHeight="1" x14ac:dyDescent="0.25"/>
    <row r="2714" ht="18" customHeight="1" x14ac:dyDescent="0.25"/>
    <row r="2715" ht="18" customHeight="1" x14ac:dyDescent="0.25"/>
    <row r="2716" ht="18" customHeight="1" x14ac:dyDescent="0.25"/>
    <row r="2717" ht="18" customHeight="1" x14ac:dyDescent="0.25"/>
    <row r="2718" ht="18" customHeight="1" x14ac:dyDescent="0.25"/>
    <row r="2719" ht="18" customHeight="1" x14ac:dyDescent="0.25"/>
    <row r="2720" ht="18" customHeight="1" x14ac:dyDescent="0.25"/>
    <row r="2721" ht="18" customHeight="1" x14ac:dyDescent="0.25"/>
    <row r="2722" ht="18" customHeight="1" x14ac:dyDescent="0.25"/>
    <row r="2723" ht="18" customHeight="1" x14ac:dyDescent="0.25"/>
    <row r="2724" ht="18" customHeight="1" x14ac:dyDescent="0.25"/>
    <row r="2725" ht="18" customHeight="1" x14ac:dyDescent="0.25"/>
    <row r="2726" ht="18" customHeight="1" x14ac:dyDescent="0.25"/>
    <row r="2727" ht="18" customHeight="1" x14ac:dyDescent="0.25"/>
    <row r="2728" ht="18" customHeight="1" x14ac:dyDescent="0.25"/>
    <row r="2729" ht="18" customHeight="1" x14ac:dyDescent="0.25"/>
    <row r="2730" ht="18" customHeight="1" x14ac:dyDescent="0.25"/>
    <row r="2731" ht="18" customHeight="1" x14ac:dyDescent="0.25"/>
    <row r="2732" ht="18" customHeight="1" x14ac:dyDescent="0.25"/>
    <row r="2733" ht="18" customHeight="1" x14ac:dyDescent="0.25"/>
    <row r="2734" ht="18" customHeight="1" x14ac:dyDescent="0.25"/>
    <row r="2735" ht="18" customHeight="1" x14ac:dyDescent="0.25"/>
    <row r="2736" ht="18" customHeight="1" x14ac:dyDescent="0.25"/>
    <row r="2737" ht="18" customHeight="1" x14ac:dyDescent="0.25"/>
    <row r="2738" ht="18" customHeight="1" x14ac:dyDescent="0.25"/>
    <row r="2739" ht="18" customHeight="1" x14ac:dyDescent="0.25"/>
    <row r="2740" ht="18" customHeight="1" x14ac:dyDescent="0.25"/>
    <row r="2741" ht="18" customHeight="1" x14ac:dyDescent="0.25"/>
    <row r="2742" ht="18" customHeight="1" x14ac:dyDescent="0.25"/>
    <row r="2743" ht="18" customHeight="1" x14ac:dyDescent="0.25"/>
    <row r="2744" ht="18" customHeight="1" x14ac:dyDescent="0.25"/>
    <row r="2745" ht="18" customHeight="1" x14ac:dyDescent="0.25"/>
    <row r="2746" ht="18" customHeight="1" x14ac:dyDescent="0.25"/>
    <row r="2747" ht="18" customHeight="1" x14ac:dyDescent="0.25"/>
    <row r="2748" ht="18" customHeight="1" x14ac:dyDescent="0.25"/>
    <row r="2749" ht="18" customHeight="1" x14ac:dyDescent="0.25"/>
    <row r="2750" ht="18" customHeight="1" x14ac:dyDescent="0.25"/>
    <row r="2751" ht="18" customHeight="1" x14ac:dyDescent="0.25"/>
    <row r="2752" ht="18" customHeight="1" x14ac:dyDescent="0.25"/>
    <row r="2753" ht="18" customHeight="1" x14ac:dyDescent="0.25"/>
    <row r="2754" ht="18" customHeight="1" x14ac:dyDescent="0.25"/>
    <row r="2755" ht="18" customHeight="1" x14ac:dyDescent="0.25"/>
    <row r="2756" ht="18" customHeight="1" x14ac:dyDescent="0.25"/>
    <row r="2757" ht="18" customHeight="1" x14ac:dyDescent="0.25"/>
    <row r="2758" ht="18" customHeight="1" x14ac:dyDescent="0.25"/>
    <row r="2759" ht="18" customHeight="1" x14ac:dyDescent="0.25"/>
    <row r="2760" ht="18" customHeight="1" x14ac:dyDescent="0.25"/>
    <row r="2761" ht="18" customHeight="1" x14ac:dyDescent="0.25"/>
    <row r="2762" ht="18" customHeight="1" x14ac:dyDescent="0.25"/>
    <row r="2763" ht="18" customHeight="1" x14ac:dyDescent="0.25"/>
    <row r="2764" ht="18" customHeight="1" x14ac:dyDescent="0.25"/>
    <row r="2765" ht="18" customHeight="1" x14ac:dyDescent="0.25"/>
    <row r="2766" ht="18" customHeight="1" x14ac:dyDescent="0.25"/>
    <row r="2767" ht="18" customHeight="1" x14ac:dyDescent="0.25"/>
    <row r="2768" ht="18" customHeight="1" x14ac:dyDescent="0.25"/>
    <row r="2769" ht="18" customHeight="1" x14ac:dyDescent="0.25"/>
    <row r="2770" ht="18" customHeight="1" x14ac:dyDescent="0.25"/>
    <row r="2771" ht="18" customHeight="1" x14ac:dyDescent="0.25"/>
    <row r="2772" ht="18" customHeight="1" x14ac:dyDescent="0.25"/>
    <row r="2773" ht="18" customHeight="1" x14ac:dyDescent="0.25"/>
    <row r="2774" ht="18" customHeight="1" x14ac:dyDescent="0.25"/>
    <row r="2775" ht="18" customHeight="1" x14ac:dyDescent="0.25"/>
    <row r="2776" ht="18" customHeight="1" x14ac:dyDescent="0.25"/>
    <row r="2777" ht="18" customHeight="1" x14ac:dyDescent="0.25"/>
    <row r="2778" ht="18" customHeight="1" x14ac:dyDescent="0.25"/>
    <row r="2779" ht="18" customHeight="1" x14ac:dyDescent="0.25"/>
    <row r="2780" ht="18" customHeight="1" x14ac:dyDescent="0.25"/>
    <row r="2781" ht="18" customHeight="1" x14ac:dyDescent="0.25"/>
    <row r="2782" ht="18" customHeight="1" x14ac:dyDescent="0.25"/>
    <row r="2783" ht="18" customHeight="1" x14ac:dyDescent="0.25"/>
    <row r="2784" ht="18" customHeight="1" x14ac:dyDescent="0.25"/>
    <row r="2785" ht="18" customHeight="1" x14ac:dyDescent="0.25"/>
    <row r="2786" ht="18" customHeight="1" x14ac:dyDescent="0.25"/>
    <row r="2787" ht="18" customHeight="1" x14ac:dyDescent="0.25"/>
    <row r="2788" ht="18" customHeight="1" x14ac:dyDescent="0.25"/>
    <row r="2789" ht="18" customHeight="1" x14ac:dyDescent="0.25"/>
    <row r="2790" ht="18" customHeight="1" x14ac:dyDescent="0.25"/>
    <row r="2791" ht="18" customHeight="1" x14ac:dyDescent="0.25"/>
    <row r="2792" ht="18" customHeight="1" x14ac:dyDescent="0.25"/>
    <row r="2793" ht="18" customHeight="1" x14ac:dyDescent="0.25"/>
    <row r="2794" ht="18" customHeight="1" x14ac:dyDescent="0.25"/>
    <row r="2795" ht="18" customHeight="1" x14ac:dyDescent="0.25"/>
    <row r="2796" ht="18" customHeight="1" x14ac:dyDescent="0.25"/>
    <row r="2797" ht="18" customHeight="1" x14ac:dyDescent="0.25"/>
    <row r="2798" ht="18" customHeight="1" x14ac:dyDescent="0.25"/>
    <row r="2799" ht="18" customHeight="1" x14ac:dyDescent="0.25"/>
    <row r="2800" ht="18" customHeight="1" x14ac:dyDescent="0.25"/>
    <row r="2801" ht="18" customHeight="1" x14ac:dyDescent="0.25"/>
    <row r="2802" ht="18" customHeight="1" x14ac:dyDescent="0.25"/>
    <row r="2803" ht="18" customHeight="1" x14ac:dyDescent="0.25"/>
    <row r="2804" ht="18" customHeight="1" x14ac:dyDescent="0.25"/>
    <row r="2805" ht="18" customHeight="1" x14ac:dyDescent="0.25"/>
    <row r="2806" ht="18" customHeight="1" x14ac:dyDescent="0.25"/>
    <row r="2807" ht="18" customHeight="1" x14ac:dyDescent="0.25"/>
    <row r="2808" ht="18" customHeight="1" x14ac:dyDescent="0.25"/>
    <row r="2809" ht="18" customHeight="1" x14ac:dyDescent="0.25"/>
    <row r="2810" ht="18" customHeight="1" x14ac:dyDescent="0.25"/>
    <row r="2811" ht="18" customHeight="1" x14ac:dyDescent="0.25"/>
    <row r="2812" ht="18" customHeight="1" x14ac:dyDescent="0.25"/>
    <row r="2813" ht="18" customHeight="1" x14ac:dyDescent="0.25"/>
    <row r="2814" ht="18" customHeight="1" x14ac:dyDescent="0.25"/>
    <row r="2815" ht="18" customHeight="1" x14ac:dyDescent="0.25"/>
    <row r="2816" ht="18" customHeight="1" x14ac:dyDescent="0.25"/>
    <row r="2817" ht="18" customHeight="1" x14ac:dyDescent="0.25"/>
    <row r="2818" ht="18" customHeight="1" x14ac:dyDescent="0.25"/>
    <row r="2819" ht="18" customHeight="1" x14ac:dyDescent="0.25"/>
    <row r="2820" ht="18" customHeight="1" x14ac:dyDescent="0.25"/>
    <row r="2821" ht="18" customHeight="1" x14ac:dyDescent="0.25"/>
    <row r="2822" ht="18" customHeight="1" x14ac:dyDescent="0.25"/>
    <row r="2823" ht="18" customHeight="1" x14ac:dyDescent="0.25"/>
    <row r="2824" ht="18" customHeight="1" x14ac:dyDescent="0.25"/>
    <row r="2825" ht="18" customHeight="1" x14ac:dyDescent="0.25"/>
    <row r="2826" ht="18" customHeight="1" x14ac:dyDescent="0.25"/>
    <row r="2827" ht="18" customHeight="1" x14ac:dyDescent="0.25"/>
    <row r="2828" ht="18" customHeight="1" x14ac:dyDescent="0.25"/>
    <row r="2829" ht="18" customHeight="1" x14ac:dyDescent="0.25"/>
    <row r="2830" ht="18" customHeight="1" x14ac:dyDescent="0.25"/>
    <row r="2831" ht="18" customHeight="1" x14ac:dyDescent="0.25"/>
    <row r="2832" ht="18" customHeight="1" x14ac:dyDescent="0.25"/>
    <row r="2833" ht="18" customHeight="1" x14ac:dyDescent="0.25"/>
    <row r="2834" ht="18" customHeight="1" x14ac:dyDescent="0.25"/>
    <row r="2835" ht="18" customHeight="1" x14ac:dyDescent="0.25"/>
    <row r="2836" ht="18" customHeight="1" x14ac:dyDescent="0.25"/>
    <row r="2837" ht="18" customHeight="1" x14ac:dyDescent="0.25"/>
    <row r="2838" ht="18" customHeight="1" x14ac:dyDescent="0.25"/>
    <row r="2839" ht="18" customHeight="1" x14ac:dyDescent="0.25"/>
    <row r="2840" ht="18" customHeight="1" x14ac:dyDescent="0.25"/>
    <row r="2841" ht="18" customHeight="1" x14ac:dyDescent="0.25"/>
    <row r="2842" ht="18" customHeight="1" x14ac:dyDescent="0.25"/>
    <row r="2843" ht="18" customHeight="1" x14ac:dyDescent="0.25"/>
    <row r="2844" ht="18" customHeight="1" x14ac:dyDescent="0.25"/>
    <row r="2845" ht="18" customHeight="1" x14ac:dyDescent="0.25"/>
    <row r="2846" ht="18" customHeight="1" x14ac:dyDescent="0.25"/>
    <row r="2847" ht="18" customHeight="1" x14ac:dyDescent="0.25"/>
    <row r="2848" ht="18" customHeight="1" x14ac:dyDescent="0.25"/>
    <row r="2849" ht="18" customHeight="1" x14ac:dyDescent="0.25"/>
    <row r="2850" ht="18" customHeight="1" x14ac:dyDescent="0.25"/>
    <row r="2851" ht="18" customHeight="1" x14ac:dyDescent="0.25"/>
    <row r="2852" ht="18" customHeight="1" x14ac:dyDescent="0.25"/>
    <row r="2853" ht="18" customHeight="1" x14ac:dyDescent="0.25"/>
    <row r="2854" ht="18" customHeight="1" x14ac:dyDescent="0.25"/>
    <row r="2855" ht="18" customHeight="1" x14ac:dyDescent="0.25"/>
    <row r="2856" ht="18" customHeight="1" x14ac:dyDescent="0.25"/>
    <row r="2857" ht="18" customHeight="1" x14ac:dyDescent="0.25"/>
    <row r="2858" ht="18" customHeight="1" x14ac:dyDescent="0.25"/>
    <row r="2859" ht="18" customHeight="1" x14ac:dyDescent="0.25"/>
    <row r="2860" ht="18" customHeight="1" x14ac:dyDescent="0.25"/>
    <row r="2861" ht="18" customHeight="1" x14ac:dyDescent="0.25"/>
    <row r="2862" ht="18" customHeight="1" x14ac:dyDescent="0.25"/>
    <row r="2863" ht="18" customHeight="1" x14ac:dyDescent="0.25"/>
    <row r="2864" ht="18" customHeight="1" x14ac:dyDescent="0.25"/>
    <row r="2865" ht="18" customHeight="1" x14ac:dyDescent="0.25"/>
    <row r="2866" ht="18" customHeight="1" x14ac:dyDescent="0.25"/>
    <row r="2867" ht="18" customHeight="1" x14ac:dyDescent="0.25"/>
    <row r="2868" ht="18" customHeight="1" x14ac:dyDescent="0.25"/>
    <row r="2869" ht="18" customHeight="1" x14ac:dyDescent="0.25"/>
    <row r="2870" ht="18" customHeight="1" x14ac:dyDescent="0.25"/>
    <row r="2871" ht="18" customHeight="1" x14ac:dyDescent="0.25"/>
    <row r="2872" ht="18" customHeight="1" x14ac:dyDescent="0.25"/>
    <row r="2873" ht="18" customHeight="1" x14ac:dyDescent="0.25"/>
    <row r="2874" ht="18" customHeight="1" x14ac:dyDescent="0.25"/>
    <row r="2875" ht="18" customHeight="1" x14ac:dyDescent="0.25"/>
    <row r="2876" ht="18" customHeight="1" x14ac:dyDescent="0.25"/>
    <row r="2877" ht="18" customHeight="1" x14ac:dyDescent="0.25"/>
    <row r="2878" ht="18" customHeight="1" x14ac:dyDescent="0.25"/>
    <row r="2879" ht="18" customHeight="1" x14ac:dyDescent="0.25"/>
    <row r="2880" ht="18" customHeight="1" x14ac:dyDescent="0.25"/>
    <row r="2881" ht="18" customHeight="1" x14ac:dyDescent="0.25"/>
    <row r="2882" ht="18" customHeight="1" x14ac:dyDescent="0.25"/>
    <row r="2883" ht="18" customHeight="1" x14ac:dyDescent="0.25"/>
    <row r="2884" ht="18" customHeight="1" x14ac:dyDescent="0.25"/>
    <row r="2885" ht="18" customHeight="1" x14ac:dyDescent="0.25"/>
    <row r="2886" ht="18" customHeight="1" x14ac:dyDescent="0.25"/>
    <row r="2887" ht="18" customHeight="1" x14ac:dyDescent="0.25"/>
    <row r="2888" ht="18" customHeight="1" x14ac:dyDescent="0.25"/>
    <row r="2889" ht="18" customHeight="1" x14ac:dyDescent="0.25"/>
    <row r="2890" ht="18" customHeight="1" x14ac:dyDescent="0.25"/>
    <row r="2891" ht="18" customHeight="1" x14ac:dyDescent="0.25"/>
    <row r="2892" ht="18" customHeight="1" x14ac:dyDescent="0.25"/>
    <row r="2893" ht="18" customHeight="1" x14ac:dyDescent="0.25"/>
    <row r="2894" ht="18" customHeight="1" x14ac:dyDescent="0.25"/>
    <row r="2895" ht="18" customHeight="1" x14ac:dyDescent="0.25"/>
    <row r="2896" ht="18" customHeight="1" x14ac:dyDescent="0.25"/>
    <row r="2897" ht="18" customHeight="1" x14ac:dyDescent="0.25"/>
    <row r="2898" ht="18" customHeight="1" x14ac:dyDescent="0.25"/>
    <row r="2899" ht="18" customHeight="1" x14ac:dyDescent="0.25"/>
    <row r="2900" ht="18" customHeight="1" x14ac:dyDescent="0.25"/>
    <row r="2901" ht="18" customHeight="1" x14ac:dyDescent="0.25"/>
    <row r="2902" ht="18" customHeight="1" x14ac:dyDescent="0.25"/>
    <row r="2903" ht="18" customHeight="1" x14ac:dyDescent="0.25"/>
    <row r="2904" ht="18" customHeight="1" x14ac:dyDescent="0.25"/>
    <row r="2905" ht="18" customHeight="1" x14ac:dyDescent="0.25"/>
    <row r="2906" ht="18" customHeight="1" x14ac:dyDescent="0.25"/>
    <row r="2907" ht="18" customHeight="1" x14ac:dyDescent="0.25"/>
    <row r="2908" ht="18" customHeight="1" x14ac:dyDescent="0.25"/>
    <row r="2909" ht="18" customHeight="1" x14ac:dyDescent="0.25"/>
    <row r="2910" ht="18" customHeight="1" x14ac:dyDescent="0.25"/>
    <row r="2911" ht="18" customHeight="1" x14ac:dyDescent="0.25"/>
    <row r="2912" ht="18" customHeight="1" x14ac:dyDescent="0.25"/>
    <row r="2913" ht="18" customHeight="1" x14ac:dyDescent="0.25"/>
    <row r="2914" ht="18" customHeight="1" x14ac:dyDescent="0.25"/>
    <row r="2915" ht="18" customHeight="1" x14ac:dyDescent="0.25"/>
    <row r="2916" ht="18" customHeight="1" x14ac:dyDescent="0.25"/>
    <row r="2917" ht="18" customHeight="1" x14ac:dyDescent="0.25"/>
    <row r="2918" ht="18" customHeight="1" x14ac:dyDescent="0.25"/>
    <row r="2919" ht="18" customHeight="1" x14ac:dyDescent="0.25"/>
    <row r="2920" ht="18" customHeight="1" x14ac:dyDescent="0.25"/>
    <row r="2921" ht="18" customHeight="1" x14ac:dyDescent="0.25"/>
    <row r="2922" ht="18" customHeight="1" x14ac:dyDescent="0.25"/>
    <row r="2923" ht="18" customHeight="1" x14ac:dyDescent="0.25"/>
    <row r="2924" ht="18" customHeight="1" x14ac:dyDescent="0.25"/>
    <row r="2925" ht="18" customHeight="1" x14ac:dyDescent="0.25"/>
    <row r="2926" ht="18" customHeight="1" x14ac:dyDescent="0.25"/>
    <row r="2927" ht="18" customHeight="1" x14ac:dyDescent="0.25"/>
    <row r="2928" ht="18" customHeight="1" x14ac:dyDescent="0.25"/>
    <row r="2929" ht="18" customHeight="1" x14ac:dyDescent="0.25"/>
    <row r="2930" ht="18" customHeight="1" x14ac:dyDescent="0.25"/>
    <row r="2931" ht="18" customHeight="1" x14ac:dyDescent="0.25"/>
    <row r="2932" ht="18" customHeight="1" x14ac:dyDescent="0.25"/>
    <row r="2933" ht="18" customHeight="1" x14ac:dyDescent="0.25"/>
    <row r="2934" ht="18" customHeight="1" x14ac:dyDescent="0.25"/>
    <row r="2935" ht="18" customHeight="1" x14ac:dyDescent="0.25"/>
    <row r="2936" ht="18" customHeight="1" x14ac:dyDescent="0.25"/>
    <row r="2937" ht="18" customHeight="1" x14ac:dyDescent="0.25"/>
    <row r="2938" ht="18" customHeight="1" x14ac:dyDescent="0.25"/>
    <row r="2939" ht="18" customHeight="1" x14ac:dyDescent="0.25"/>
    <row r="2940" ht="18" customHeight="1" x14ac:dyDescent="0.25"/>
    <row r="2941" ht="18" customHeight="1" x14ac:dyDescent="0.25"/>
    <row r="2942" ht="18" customHeight="1" x14ac:dyDescent="0.25"/>
    <row r="2943" ht="18" customHeight="1" x14ac:dyDescent="0.25"/>
    <row r="2944" ht="18" customHeight="1" x14ac:dyDescent="0.25"/>
    <row r="2945" ht="18" customHeight="1" x14ac:dyDescent="0.25"/>
    <row r="2946" ht="18" customHeight="1" x14ac:dyDescent="0.25"/>
    <row r="2947" ht="18" customHeight="1" x14ac:dyDescent="0.25"/>
    <row r="2948" ht="18" customHeight="1" x14ac:dyDescent="0.25"/>
    <row r="2949" ht="18" customHeight="1" x14ac:dyDescent="0.25"/>
    <row r="2950" ht="18" customHeight="1" x14ac:dyDescent="0.25"/>
    <row r="2951" ht="18" customHeight="1" x14ac:dyDescent="0.25"/>
    <row r="2952" ht="18" customHeight="1" x14ac:dyDescent="0.25"/>
    <row r="2953" ht="18" customHeight="1" x14ac:dyDescent="0.25"/>
    <row r="2954" ht="18" customHeight="1" x14ac:dyDescent="0.25"/>
    <row r="2955" ht="18" customHeight="1" x14ac:dyDescent="0.25"/>
    <row r="2956" ht="18" customHeight="1" x14ac:dyDescent="0.25"/>
    <row r="2957" ht="18" customHeight="1" x14ac:dyDescent="0.25"/>
    <row r="2958" ht="18" customHeight="1" x14ac:dyDescent="0.25"/>
    <row r="2959" ht="18" customHeight="1" x14ac:dyDescent="0.25"/>
    <row r="2960" ht="18" customHeight="1" x14ac:dyDescent="0.25"/>
    <row r="2961" ht="18" customHeight="1" x14ac:dyDescent="0.25"/>
    <row r="2962" ht="18" customHeight="1" x14ac:dyDescent="0.25"/>
    <row r="2963" ht="18" customHeight="1" x14ac:dyDescent="0.25"/>
    <row r="2964" ht="18" customHeight="1" x14ac:dyDescent="0.25"/>
    <row r="2965" ht="18" customHeight="1" x14ac:dyDescent="0.25"/>
    <row r="2966" ht="18" customHeight="1" x14ac:dyDescent="0.25"/>
    <row r="2967" ht="18" customHeight="1" x14ac:dyDescent="0.25"/>
    <row r="2968" ht="18" customHeight="1" x14ac:dyDescent="0.25"/>
    <row r="2969" ht="18" customHeight="1" x14ac:dyDescent="0.25"/>
    <row r="2970" ht="18" customHeight="1" x14ac:dyDescent="0.25"/>
    <row r="2971" ht="18" customHeight="1" x14ac:dyDescent="0.25"/>
    <row r="2972" ht="18" customHeight="1" x14ac:dyDescent="0.25"/>
    <row r="2973" ht="18" customHeight="1" x14ac:dyDescent="0.25"/>
    <row r="2974" ht="18" customHeight="1" x14ac:dyDescent="0.25"/>
    <row r="2975" ht="18" customHeight="1" x14ac:dyDescent="0.25"/>
    <row r="2976" ht="18" customHeight="1" x14ac:dyDescent="0.25"/>
    <row r="2977" ht="18" customHeight="1" x14ac:dyDescent="0.25"/>
    <row r="2978" ht="18" customHeight="1" x14ac:dyDescent="0.25"/>
    <row r="2979" ht="18" customHeight="1" x14ac:dyDescent="0.25"/>
    <row r="2980" ht="18" customHeight="1" x14ac:dyDescent="0.25"/>
    <row r="2981" ht="18" customHeight="1" x14ac:dyDescent="0.25"/>
    <row r="2982" ht="18" customHeight="1" x14ac:dyDescent="0.25"/>
    <row r="2983" ht="18" customHeight="1" x14ac:dyDescent="0.25"/>
    <row r="2984" ht="18" customHeight="1" x14ac:dyDescent="0.25"/>
    <row r="2985" ht="18" customHeight="1" x14ac:dyDescent="0.25"/>
    <row r="2986" ht="18" customHeight="1" x14ac:dyDescent="0.25"/>
    <row r="2987" ht="18" customHeight="1" x14ac:dyDescent="0.25"/>
    <row r="2988" ht="18" customHeight="1" x14ac:dyDescent="0.25"/>
    <row r="2989" ht="18" customHeight="1" x14ac:dyDescent="0.25"/>
    <row r="2990" ht="18" customHeight="1" x14ac:dyDescent="0.25"/>
    <row r="2991" ht="18" customHeight="1" x14ac:dyDescent="0.25"/>
    <row r="2992" ht="18" customHeight="1" x14ac:dyDescent="0.25"/>
    <row r="2993" ht="18" customHeight="1" x14ac:dyDescent="0.25"/>
    <row r="2994" ht="18" customHeight="1" x14ac:dyDescent="0.25"/>
    <row r="2995" ht="18" customHeight="1" x14ac:dyDescent="0.25"/>
    <row r="2996" ht="18" customHeight="1" x14ac:dyDescent="0.25"/>
    <row r="2997" ht="18" customHeight="1" x14ac:dyDescent="0.25"/>
    <row r="2998" ht="18" customHeight="1" x14ac:dyDescent="0.25"/>
    <row r="2999" ht="18" customHeight="1" x14ac:dyDescent="0.25"/>
    <row r="3000" ht="18" customHeight="1" x14ac:dyDescent="0.25"/>
    <row r="3001" ht="18" customHeight="1" x14ac:dyDescent="0.25"/>
    <row r="3002" ht="18" customHeight="1" x14ac:dyDescent="0.25"/>
    <row r="3003" ht="18" customHeight="1" x14ac:dyDescent="0.25"/>
    <row r="3004" ht="18" customHeight="1" x14ac:dyDescent="0.25"/>
    <row r="3005" ht="18" customHeight="1" x14ac:dyDescent="0.25"/>
    <row r="3006" ht="18" customHeight="1" x14ac:dyDescent="0.25"/>
    <row r="3007" ht="18" customHeight="1" x14ac:dyDescent="0.25"/>
    <row r="3008" ht="18" customHeight="1" x14ac:dyDescent="0.25"/>
    <row r="3009" ht="18" customHeight="1" x14ac:dyDescent="0.25"/>
    <row r="3010" ht="18" customHeight="1" x14ac:dyDescent="0.25"/>
    <row r="3011" ht="18" customHeight="1" x14ac:dyDescent="0.25"/>
    <row r="3012" ht="18" customHeight="1" x14ac:dyDescent="0.25"/>
    <row r="3013" ht="18" customHeight="1" x14ac:dyDescent="0.25"/>
    <row r="3014" ht="18" customHeight="1" x14ac:dyDescent="0.25"/>
    <row r="3015" ht="18" customHeight="1" x14ac:dyDescent="0.25"/>
    <row r="3016" ht="18" customHeight="1" x14ac:dyDescent="0.25"/>
    <row r="3017" ht="18" customHeight="1" x14ac:dyDescent="0.25"/>
    <row r="3018" ht="18" customHeight="1" x14ac:dyDescent="0.25"/>
    <row r="3019" ht="18" customHeight="1" x14ac:dyDescent="0.25"/>
    <row r="3020" ht="18" customHeight="1" x14ac:dyDescent="0.25"/>
    <row r="3021" ht="18" customHeight="1" x14ac:dyDescent="0.25"/>
    <row r="3022" ht="18" customHeight="1" x14ac:dyDescent="0.25"/>
    <row r="3023" ht="18" customHeight="1" x14ac:dyDescent="0.25"/>
    <row r="3024" ht="18" customHeight="1" x14ac:dyDescent="0.25"/>
    <row r="3025" ht="18" customHeight="1" x14ac:dyDescent="0.25"/>
    <row r="3026" ht="18" customHeight="1" x14ac:dyDescent="0.25"/>
    <row r="3027" ht="18" customHeight="1" x14ac:dyDescent="0.25"/>
    <row r="3028" ht="18" customHeight="1" x14ac:dyDescent="0.25"/>
    <row r="3029" ht="18" customHeight="1" x14ac:dyDescent="0.25"/>
    <row r="3030" ht="18" customHeight="1" x14ac:dyDescent="0.25"/>
    <row r="3031" ht="18" customHeight="1" x14ac:dyDescent="0.25"/>
    <row r="3032" ht="18" customHeight="1" x14ac:dyDescent="0.25"/>
    <row r="3033" ht="18" customHeight="1" x14ac:dyDescent="0.25"/>
    <row r="3034" ht="18" customHeight="1" x14ac:dyDescent="0.25"/>
    <row r="3035" ht="18" customHeight="1" x14ac:dyDescent="0.25"/>
    <row r="3036" ht="18" customHeight="1" x14ac:dyDescent="0.25"/>
    <row r="3037" ht="18" customHeight="1" x14ac:dyDescent="0.25"/>
    <row r="3038" ht="18" customHeight="1" x14ac:dyDescent="0.25"/>
    <row r="3039" ht="18" customHeight="1" x14ac:dyDescent="0.25"/>
    <row r="3040" ht="18" customHeight="1" x14ac:dyDescent="0.25"/>
    <row r="3041" ht="18" customHeight="1" x14ac:dyDescent="0.25"/>
    <row r="3042" ht="18" customHeight="1" x14ac:dyDescent="0.25"/>
    <row r="3043" ht="18" customHeight="1" x14ac:dyDescent="0.25"/>
    <row r="3044" ht="18" customHeight="1" x14ac:dyDescent="0.25"/>
    <row r="3045" ht="18" customHeight="1" x14ac:dyDescent="0.25"/>
    <row r="3046" ht="18" customHeight="1" x14ac:dyDescent="0.25"/>
    <row r="3047" ht="18" customHeight="1" x14ac:dyDescent="0.25"/>
    <row r="3048" ht="18" customHeight="1" x14ac:dyDescent="0.25"/>
    <row r="3049" ht="18" customHeight="1" x14ac:dyDescent="0.25"/>
    <row r="3050" ht="18" customHeight="1" x14ac:dyDescent="0.25"/>
    <row r="3051" ht="18" customHeight="1" x14ac:dyDescent="0.25"/>
    <row r="3052" ht="18" customHeight="1" x14ac:dyDescent="0.25"/>
    <row r="3053" ht="18" customHeight="1" x14ac:dyDescent="0.25"/>
    <row r="3054" ht="18" customHeight="1" x14ac:dyDescent="0.25"/>
    <row r="3055" ht="18" customHeight="1" x14ac:dyDescent="0.25"/>
    <row r="3056" ht="18" customHeight="1" x14ac:dyDescent="0.25"/>
    <row r="3057" ht="18" customHeight="1" x14ac:dyDescent="0.25"/>
    <row r="3058" ht="18" customHeight="1" x14ac:dyDescent="0.25"/>
    <row r="3059" ht="18" customHeight="1" x14ac:dyDescent="0.25"/>
    <row r="3060" ht="18" customHeight="1" x14ac:dyDescent="0.25"/>
    <row r="3061" ht="18" customHeight="1" x14ac:dyDescent="0.25"/>
    <row r="3062" ht="18" customHeight="1" x14ac:dyDescent="0.25"/>
    <row r="3063" ht="18" customHeight="1" x14ac:dyDescent="0.25"/>
    <row r="3064" ht="18" customHeight="1" x14ac:dyDescent="0.25"/>
    <row r="3065" ht="18" customHeight="1" x14ac:dyDescent="0.25"/>
    <row r="3066" ht="18" customHeight="1" x14ac:dyDescent="0.25"/>
    <row r="3067" ht="18" customHeight="1" x14ac:dyDescent="0.25"/>
    <row r="3068" ht="18" customHeight="1" x14ac:dyDescent="0.25"/>
    <row r="3069" ht="18" customHeight="1" x14ac:dyDescent="0.25"/>
    <row r="3070" ht="18" customHeight="1" x14ac:dyDescent="0.25"/>
    <row r="3071" ht="18" customHeight="1" x14ac:dyDescent="0.25"/>
    <row r="3072" ht="18" customHeight="1" x14ac:dyDescent="0.25"/>
    <row r="3073" ht="18" customHeight="1" x14ac:dyDescent="0.25"/>
    <row r="3074" ht="18" customHeight="1" x14ac:dyDescent="0.25"/>
    <row r="3075" ht="18" customHeight="1" x14ac:dyDescent="0.25"/>
    <row r="3076" ht="18" customHeight="1" x14ac:dyDescent="0.25"/>
    <row r="3077" ht="18" customHeight="1" x14ac:dyDescent="0.25"/>
    <row r="3078" ht="18" customHeight="1" x14ac:dyDescent="0.25"/>
    <row r="3079" ht="18" customHeight="1" x14ac:dyDescent="0.25"/>
    <row r="3080" ht="18" customHeight="1" x14ac:dyDescent="0.25"/>
    <row r="3081" ht="18" customHeight="1" x14ac:dyDescent="0.25"/>
    <row r="3082" ht="18" customHeight="1" x14ac:dyDescent="0.25"/>
    <row r="3083" ht="18" customHeight="1" x14ac:dyDescent="0.25"/>
    <row r="3084" ht="18" customHeight="1" x14ac:dyDescent="0.25"/>
    <row r="3085" ht="18" customHeight="1" x14ac:dyDescent="0.25"/>
    <row r="3086" ht="18" customHeight="1" x14ac:dyDescent="0.25"/>
    <row r="3087" ht="18" customHeight="1" x14ac:dyDescent="0.25"/>
    <row r="3088" ht="18" customHeight="1" x14ac:dyDescent="0.25"/>
    <row r="3089" ht="18" customHeight="1" x14ac:dyDescent="0.25"/>
    <row r="3090" ht="18" customHeight="1" x14ac:dyDescent="0.25"/>
    <row r="3091" ht="18" customHeight="1" x14ac:dyDescent="0.25"/>
    <row r="3092" ht="18" customHeight="1" x14ac:dyDescent="0.25"/>
    <row r="3093" ht="18" customHeight="1" x14ac:dyDescent="0.25"/>
    <row r="3094" ht="18" customHeight="1" x14ac:dyDescent="0.25"/>
    <row r="3095" ht="18" customHeight="1" x14ac:dyDescent="0.25"/>
    <row r="3096" ht="18" customHeight="1" x14ac:dyDescent="0.25"/>
    <row r="3097" ht="18" customHeight="1" x14ac:dyDescent="0.25"/>
    <row r="3098" ht="18" customHeight="1" x14ac:dyDescent="0.25"/>
    <row r="3099" ht="18" customHeight="1" x14ac:dyDescent="0.25"/>
    <row r="3100" ht="18" customHeight="1" x14ac:dyDescent="0.25"/>
    <row r="3101" ht="18" customHeight="1" x14ac:dyDescent="0.25"/>
    <row r="3102" ht="18" customHeight="1" x14ac:dyDescent="0.25"/>
    <row r="3103" ht="18" customHeight="1" x14ac:dyDescent="0.25"/>
    <row r="3104" ht="18" customHeight="1" x14ac:dyDescent="0.25"/>
    <row r="3105" ht="18" customHeight="1" x14ac:dyDescent="0.25"/>
    <row r="3106" ht="18" customHeight="1" x14ac:dyDescent="0.25"/>
    <row r="3107" ht="18" customHeight="1" x14ac:dyDescent="0.25"/>
    <row r="3108" ht="18" customHeight="1" x14ac:dyDescent="0.25"/>
    <row r="3109" ht="18" customHeight="1" x14ac:dyDescent="0.25"/>
    <row r="3110" ht="18" customHeight="1" x14ac:dyDescent="0.25"/>
    <row r="3111" ht="18" customHeight="1" x14ac:dyDescent="0.25"/>
    <row r="3112" ht="18" customHeight="1" x14ac:dyDescent="0.25"/>
    <row r="3113" ht="18" customHeight="1" x14ac:dyDescent="0.25"/>
    <row r="3114" ht="18" customHeight="1" x14ac:dyDescent="0.25"/>
    <row r="3115" ht="18" customHeight="1" x14ac:dyDescent="0.25"/>
    <row r="3116" ht="18" customHeight="1" x14ac:dyDescent="0.25"/>
    <row r="3117" ht="18" customHeight="1" x14ac:dyDescent="0.25"/>
    <row r="3118" ht="18" customHeight="1" x14ac:dyDescent="0.25"/>
    <row r="3119" ht="18" customHeight="1" x14ac:dyDescent="0.25"/>
    <row r="3120" ht="18" customHeight="1" x14ac:dyDescent="0.25"/>
    <row r="3121" ht="18" customHeight="1" x14ac:dyDescent="0.25"/>
    <row r="3122" ht="18" customHeight="1" x14ac:dyDescent="0.25"/>
    <row r="3123" ht="18" customHeight="1" x14ac:dyDescent="0.25"/>
    <row r="3124" ht="18" customHeight="1" x14ac:dyDescent="0.25"/>
    <row r="3125" ht="18" customHeight="1" x14ac:dyDescent="0.25"/>
    <row r="3126" ht="18" customHeight="1" x14ac:dyDescent="0.25"/>
    <row r="3127" ht="18" customHeight="1" x14ac:dyDescent="0.25"/>
    <row r="3128" ht="18" customHeight="1" x14ac:dyDescent="0.25"/>
    <row r="3129" ht="18" customHeight="1" x14ac:dyDescent="0.25"/>
    <row r="3130" ht="18" customHeight="1" x14ac:dyDescent="0.25"/>
    <row r="3131" ht="18" customHeight="1" x14ac:dyDescent="0.25"/>
    <row r="3132" ht="18" customHeight="1" x14ac:dyDescent="0.25"/>
    <row r="3133" ht="18" customHeight="1" x14ac:dyDescent="0.25"/>
    <row r="3134" ht="18" customHeight="1" x14ac:dyDescent="0.25"/>
    <row r="3135" ht="18" customHeight="1" x14ac:dyDescent="0.25"/>
    <row r="3136" ht="18" customHeight="1" x14ac:dyDescent="0.25"/>
    <row r="3137" ht="18" customHeight="1" x14ac:dyDescent="0.25"/>
    <row r="3138" ht="18" customHeight="1" x14ac:dyDescent="0.25"/>
    <row r="3139" ht="18" customHeight="1" x14ac:dyDescent="0.25"/>
    <row r="3140" ht="18" customHeight="1" x14ac:dyDescent="0.25"/>
    <row r="3141" ht="18" customHeight="1" x14ac:dyDescent="0.25"/>
    <row r="3142" ht="18" customHeight="1" x14ac:dyDescent="0.25"/>
    <row r="3143" ht="18" customHeight="1" x14ac:dyDescent="0.25"/>
    <row r="3144" ht="18" customHeight="1" x14ac:dyDescent="0.25"/>
    <row r="3145" ht="18" customHeight="1" x14ac:dyDescent="0.25"/>
    <row r="3146" ht="18" customHeight="1" x14ac:dyDescent="0.25"/>
    <row r="3147" ht="18" customHeight="1" x14ac:dyDescent="0.25"/>
    <row r="3148" ht="18" customHeight="1" x14ac:dyDescent="0.25"/>
    <row r="3149" ht="18" customHeight="1" x14ac:dyDescent="0.25"/>
    <row r="3150" ht="18" customHeight="1" x14ac:dyDescent="0.25"/>
    <row r="3151" ht="18" customHeight="1" x14ac:dyDescent="0.25"/>
    <row r="3152" ht="18" customHeight="1" x14ac:dyDescent="0.25"/>
    <row r="3153" ht="18" customHeight="1" x14ac:dyDescent="0.25"/>
    <row r="3154" ht="18" customHeight="1" x14ac:dyDescent="0.25"/>
    <row r="3155" ht="18" customHeight="1" x14ac:dyDescent="0.25"/>
    <row r="3156" ht="18" customHeight="1" x14ac:dyDescent="0.25"/>
    <row r="3157" ht="18" customHeight="1" x14ac:dyDescent="0.25"/>
    <row r="3158" ht="18" customHeight="1" x14ac:dyDescent="0.25"/>
    <row r="3159" ht="18" customHeight="1" x14ac:dyDescent="0.25"/>
    <row r="3160" ht="18" customHeight="1" x14ac:dyDescent="0.25"/>
    <row r="3161" ht="18" customHeight="1" x14ac:dyDescent="0.25"/>
    <row r="3162" ht="18" customHeight="1" x14ac:dyDescent="0.25"/>
    <row r="3163" ht="18" customHeight="1" x14ac:dyDescent="0.25"/>
    <row r="3164" ht="18" customHeight="1" x14ac:dyDescent="0.25"/>
    <row r="3165" ht="18" customHeight="1" x14ac:dyDescent="0.25"/>
    <row r="3166" ht="18" customHeight="1" x14ac:dyDescent="0.25"/>
    <row r="3167" ht="18" customHeight="1" x14ac:dyDescent="0.25"/>
    <row r="3168" ht="18" customHeight="1" x14ac:dyDescent="0.25"/>
    <row r="3169" ht="18" customHeight="1" x14ac:dyDescent="0.25"/>
    <row r="3170" ht="18" customHeight="1" x14ac:dyDescent="0.25"/>
    <row r="3171" ht="18" customHeight="1" x14ac:dyDescent="0.25"/>
    <row r="3172" ht="18" customHeight="1" x14ac:dyDescent="0.25"/>
    <row r="3173" ht="18" customHeight="1" x14ac:dyDescent="0.25"/>
    <row r="3174" ht="18" customHeight="1" x14ac:dyDescent="0.25"/>
    <row r="3175" ht="18" customHeight="1" x14ac:dyDescent="0.25"/>
    <row r="3176" ht="18" customHeight="1" x14ac:dyDescent="0.25"/>
    <row r="3177" ht="18" customHeight="1" x14ac:dyDescent="0.25"/>
    <row r="3178" ht="18" customHeight="1" x14ac:dyDescent="0.25"/>
    <row r="3179" ht="18" customHeight="1" x14ac:dyDescent="0.25"/>
    <row r="3180" ht="18" customHeight="1" x14ac:dyDescent="0.25"/>
    <row r="3181" ht="18" customHeight="1" x14ac:dyDescent="0.25"/>
    <row r="3182" ht="18" customHeight="1" x14ac:dyDescent="0.25"/>
    <row r="3183" ht="18" customHeight="1" x14ac:dyDescent="0.25"/>
    <row r="3184" ht="18" customHeight="1" x14ac:dyDescent="0.25"/>
    <row r="3185" ht="18" customHeight="1" x14ac:dyDescent="0.25"/>
    <row r="3186" ht="18" customHeight="1" x14ac:dyDescent="0.25"/>
    <row r="3187" ht="18" customHeight="1" x14ac:dyDescent="0.25"/>
    <row r="3188" ht="18" customHeight="1" x14ac:dyDescent="0.25"/>
    <row r="3189" ht="18" customHeight="1" x14ac:dyDescent="0.25"/>
    <row r="3190" ht="18" customHeight="1" x14ac:dyDescent="0.25"/>
    <row r="3191" ht="18" customHeight="1" x14ac:dyDescent="0.25"/>
    <row r="3192" ht="18" customHeight="1" x14ac:dyDescent="0.25"/>
    <row r="3193" ht="18" customHeight="1" x14ac:dyDescent="0.25"/>
    <row r="3194" ht="18" customHeight="1" x14ac:dyDescent="0.25"/>
    <row r="3195" ht="18" customHeight="1" x14ac:dyDescent="0.25"/>
    <row r="3196" ht="18" customHeight="1" x14ac:dyDescent="0.25"/>
    <row r="3197" ht="18" customHeight="1" x14ac:dyDescent="0.25"/>
    <row r="3198" ht="18" customHeight="1" x14ac:dyDescent="0.25"/>
    <row r="3199" ht="18" customHeight="1" x14ac:dyDescent="0.25"/>
    <row r="3200" ht="18" customHeight="1" x14ac:dyDescent="0.25"/>
    <row r="3201" ht="18" customHeight="1" x14ac:dyDescent="0.25"/>
    <row r="3202" ht="18" customHeight="1" x14ac:dyDescent="0.25"/>
    <row r="3203" ht="18" customHeight="1" x14ac:dyDescent="0.25"/>
    <row r="3204" ht="18" customHeight="1" x14ac:dyDescent="0.25"/>
    <row r="3205" ht="18" customHeight="1" x14ac:dyDescent="0.25"/>
    <row r="3206" ht="18" customHeight="1" x14ac:dyDescent="0.25"/>
    <row r="3207" ht="18" customHeight="1" x14ac:dyDescent="0.25"/>
    <row r="3208" ht="18" customHeight="1" x14ac:dyDescent="0.25"/>
    <row r="3209" ht="18" customHeight="1" x14ac:dyDescent="0.25"/>
    <row r="3210" ht="18" customHeight="1" x14ac:dyDescent="0.25"/>
    <row r="3211" ht="18" customHeight="1" x14ac:dyDescent="0.25"/>
    <row r="3212" ht="18" customHeight="1" x14ac:dyDescent="0.25"/>
    <row r="3213" ht="18" customHeight="1" x14ac:dyDescent="0.25"/>
    <row r="3214" ht="18" customHeight="1" x14ac:dyDescent="0.25"/>
    <row r="3215" ht="18" customHeight="1" x14ac:dyDescent="0.25"/>
    <row r="3216" ht="18" customHeight="1" x14ac:dyDescent="0.25"/>
    <row r="3217" ht="18" customHeight="1" x14ac:dyDescent="0.25"/>
    <row r="3218" ht="18" customHeight="1" x14ac:dyDescent="0.25"/>
    <row r="3219" ht="18" customHeight="1" x14ac:dyDescent="0.25"/>
    <row r="3220" ht="18" customHeight="1" x14ac:dyDescent="0.25"/>
    <row r="3221" ht="18" customHeight="1" x14ac:dyDescent="0.25"/>
    <row r="3222" ht="18" customHeight="1" x14ac:dyDescent="0.25"/>
    <row r="3223" ht="18" customHeight="1" x14ac:dyDescent="0.25"/>
    <row r="3224" ht="18" customHeight="1" x14ac:dyDescent="0.25"/>
    <row r="3225" ht="18" customHeight="1" x14ac:dyDescent="0.25"/>
    <row r="3226" ht="18" customHeight="1" x14ac:dyDescent="0.25"/>
    <row r="3227" ht="18" customHeight="1" x14ac:dyDescent="0.25"/>
    <row r="3228" ht="18" customHeight="1" x14ac:dyDescent="0.25"/>
    <row r="3229" ht="18" customHeight="1" x14ac:dyDescent="0.25"/>
    <row r="3230" ht="18" customHeight="1" x14ac:dyDescent="0.25"/>
    <row r="3231" ht="18" customHeight="1" x14ac:dyDescent="0.25"/>
    <row r="3232" ht="18" customHeight="1" x14ac:dyDescent="0.25"/>
  </sheetData>
  <hyperlinks>
    <hyperlink ref="D82" r:id="rId1" display="https://tso.nmetau.edu.ua/index.php?page=4&amp;p2=100&amp;id=99751&amp;close=yes"/>
  </hyperlinks>
  <pageMargins left="0.7" right="0.7" top="0.75" bottom="0.75" header="0.3" footer="0.3"/>
  <pageSetup paperSize="9" scale="1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4"/>
  <sheetViews>
    <sheetView topLeftCell="A76" workbookViewId="0">
      <selection activeCell="N66" sqref="N66"/>
    </sheetView>
  </sheetViews>
  <sheetFormatPr defaultRowHeight="15" x14ac:dyDescent="0.25"/>
  <sheetData>
    <row r="1" spans="2:11" ht="18.75" x14ac:dyDescent="0.3">
      <c r="B1" s="171"/>
      <c r="C1" s="172" t="s">
        <v>11</v>
      </c>
      <c r="D1" s="173"/>
      <c r="E1" s="173"/>
      <c r="F1" s="173"/>
      <c r="G1" s="173"/>
      <c r="H1" s="173"/>
      <c r="I1" s="173"/>
      <c r="J1" s="173"/>
      <c r="K1" s="174"/>
    </row>
    <row r="2" spans="2:11" ht="19.5" thickBot="1" x14ac:dyDescent="0.35">
      <c r="B2" s="175"/>
      <c r="C2" s="9"/>
      <c r="D2" s="9"/>
      <c r="E2" s="9"/>
      <c r="F2" s="42" t="s">
        <v>23</v>
      </c>
      <c r="G2" s="9"/>
      <c r="H2" s="9"/>
      <c r="I2" s="9"/>
      <c r="J2" s="9"/>
      <c r="K2" s="40"/>
    </row>
    <row r="3" spans="2:11" ht="18.75" x14ac:dyDescent="0.3">
      <c r="B3" s="43" t="s">
        <v>0</v>
      </c>
      <c r="C3" s="3"/>
      <c r="D3" s="4"/>
      <c r="E3" s="4"/>
      <c r="F3" s="44" t="s">
        <v>10</v>
      </c>
      <c r="G3" s="4"/>
      <c r="H3" s="4"/>
      <c r="I3" s="4"/>
      <c r="J3" s="75"/>
      <c r="K3" s="79" t="s">
        <v>15</v>
      </c>
    </row>
    <row r="4" spans="2:11" ht="32.25" thickBot="1" x14ac:dyDescent="0.35">
      <c r="B4" s="469" t="s">
        <v>3</v>
      </c>
      <c r="C4" s="76"/>
      <c r="D4" s="77"/>
      <c r="E4" s="77"/>
      <c r="F4" s="77"/>
      <c r="G4" s="77"/>
      <c r="H4" s="77"/>
      <c r="I4" s="77"/>
      <c r="J4" s="78"/>
      <c r="K4" s="80" t="s">
        <v>14</v>
      </c>
    </row>
    <row r="5" spans="2:11" ht="19.5" thickBot="1" x14ac:dyDescent="0.35">
      <c r="B5" s="465">
        <f>1</f>
        <v>1</v>
      </c>
      <c r="C5" s="489" t="str">
        <f>'ІІІ курс'!C$5</f>
        <v>05/05-Аналітика в Excel</v>
      </c>
      <c r="D5" s="490"/>
      <c r="E5" s="490"/>
      <c r="F5" s="490"/>
      <c r="G5" s="490"/>
      <c r="H5" s="490"/>
      <c r="I5" s="490"/>
      <c r="J5" s="491"/>
      <c r="K5" s="465">
        <f>2+7</f>
        <v>9</v>
      </c>
    </row>
    <row r="6" spans="2:11" ht="19.5" thickBot="1" x14ac:dyDescent="0.35">
      <c r="B6" s="465">
        <f t="shared" ref="B6:B12" si="0">B5+1</f>
        <v>2</v>
      </c>
      <c r="C6" s="489" t="str">
        <f>'ІІІ курс'!C$6</f>
        <v>11/03-3D швидке прототипування моделей</v>
      </c>
      <c r="D6" s="490"/>
      <c r="E6" s="490"/>
      <c r="F6" s="490"/>
      <c r="G6" s="490"/>
      <c r="H6" s="490"/>
      <c r="I6" s="490"/>
      <c r="J6" s="491"/>
      <c r="K6" s="465">
        <f>5+4</f>
        <v>9</v>
      </c>
    </row>
    <row r="7" spans="2:11" ht="19.5" thickBot="1" x14ac:dyDescent="0.35">
      <c r="B7" s="465">
        <f t="shared" si="0"/>
        <v>3</v>
      </c>
      <c r="C7" s="197" t="str">
        <f>'ІІІ курс'!C$9</f>
        <v>19/02-Англійська мова у сфері веб-комунікації</v>
      </c>
      <c r="D7" s="492"/>
      <c r="E7" s="492"/>
      <c r="F7" s="490"/>
      <c r="G7" s="490"/>
      <c r="H7" s="490"/>
      <c r="I7" s="490"/>
      <c r="J7" s="491"/>
      <c r="K7" s="465">
        <f>2+4</f>
        <v>6</v>
      </c>
    </row>
    <row r="8" spans="2:11" ht="19.5" thickBot="1" x14ac:dyDescent="0.35">
      <c r="B8" s="465">
        <f t="shared" si="0"/>
        <v>4</v>
      </c>
      <c r="C8" s="197" t="str">
        <f>'ІІІ курс'!C$10</f>
        <v>17/03-Логіка</v>
      </c>
      <c r="D8" s="492"/>
      <c r="E8" s="492"/>
      <c r="F8" s="490"/>
      <c r="G8" s="490"/>
      <c r="H8" s="490"/>
      <c r="I8" s="490"/>
      <c r="J8" s="491"/>
      <c r="K8" s="465">
        <f>0+3</f>
        <v>3</v>
      </c>
    </row>
    <row r="9" spans="2:11" ht="19.5" thickBot="1" x14ac:dyDescent="0.35">
      <c r="B9" s="465">
        <f t="shared" si="0"/>
        <v>5</v>
      </c>
      <c r="C9" s="197" t="str">
        <f>'ІІІ курс'!C$8</f>
        <v>22/04-Управління якістю</v>
      </c>
      <c r="D9" s="496"/>
      <c r="E9" s="496"/>
      <c r="F9" s="497"/>
      <c r="G9" s="497"/>
      <c r="H9" s="497"/>
      <c r="I9" s="497"/>
      <c r="J9" s="498"/>
      <c r="K9" s="465">
        <f>0+2</f>
        <v>2</v>
      </c>
    </row>
    <row r="10" spans="2:11" ht="18.75" x14ac:dyDescent="0.3">
      <c r="B10" s="63">
        <f t="shared" si="0"/>
        <v>6</v>
      </c>
      <c r="C10" s="466" t="str">
        <f>'ІІІ курс'!C$12</f>
        <v>10/03-Технології обробки звукової інформації</v>
      </c>
      <c r="D10" s="494"/>
      <c r="E10" s="494"/>
      <c r="F10" s="494"/>
      <c r="G10" s="494"/>
      <c r="H10" s="494"/>
      <c r="I10" s="494"/>
      <c r="J10" s="495"/>
      <c r="K10" s="64">
        <f>0</f>
        <v>0</v>
      </c>
    </row>
    <row r="11" spans="2:11" ht="18.75" x14ac:dyDescent="0.3">
      <c r="B11" s="63">
        <f t="shared" si="0"/>
        <v>7</v>
      </c>
      <c r="C11" s="129" t="str">
        <f>'ІІІ курс'!C$11</f>
        <v>12/02-Комп’ютерне моделювання–крок у майбутнє</v>
      </c>
      <c r="D11" s="272"/>
      <c r="E11" s="272"/>
      <c r="F11" s="272"/>
      <c r="G11" s="272"/>
      <c r="H11" s="272"/>
      <c r="I11" s="272"/>
      <c r="J11" s="273"/>
      <c r="K11" s="144">
        <f>0</f>
        <v>0</v>
      </c>
    </row>
    <row r="12" spans="2:11" ht="19.5" thickBot="1" x14ac:dyDescent="0.35">
      <c r="B12" s="493">
        <f t="shared" si="0"/>
        <v>8</v>
      </c>
      <c r="C12" s="189" t="str">
        <f>'ІІІ курс'!C$7</f>
        <v>23/06-Вступ до аналізу фазових рівноваг систем</v>
      </c>
      <c r="D12" s="514"/>
      <c r="E12" s="514"/>
      <c r="F12" s="515"/>
      <c r="G12" s="515"/>
      <c r="H12" s="515"/>
      <c r="I12" s="515"/>
      <c r="J12" s="516"/>
      <c r="K12" s="286">
        <f>0</f>
        <v>0</v>
      </c>
    </row>
    <row r="13" spans="2:11" ht="16.5" thickBot="1" x14ac:dyDescent="0.3">
      <c r="B13" s="517"/>
      <c r="C13" s="518" t="s">
        <v>13</v>
      </c>
      <c r="D13" s="519"/>
      <c r="E13" s="519"/>
      <c r="F13" s="519"/>
      <c r="G13" s="519"/>
      <c r="H13" s="519"/>
      <c r="I13" s="519"/>
      <c r="J13" s="520"/>
      <c r="K13" s="521">
        <f>0</f>
        <v>0</v>
      </c>
    </row>
    <row r="14" spans="2:11" ht="19.5" thickBot="1" x14ac:dyDescent="0.35">
      <c r="B14" s="178"/>
      <c r="C14" s="179"/>
      <c r="D14" s="180"/>
      <c r="E14" s="180"/>
      <c r="F14" s="180"/>
      <c r="G14" s="180"/>
      <c r="H14" s="180"/>
      <c r="I14" s="180"/>
      <c r="J14" s="181"/>
      <c r="K14" s="509">
        <f>SUM(K5:K13)</f>
        <v>29</v>
      </c>
    </row>
    <row r="16" spans="2:11" ht="15.75" thickBot="1" x14ac:dyDescent="0.3"/>
    <row r="17" spans="2:11" ht="18.75" x14ac:dyDescent="0.3">
      <c r="B17" s="171"/>
      <c r="C17" s="172" t="s">
        <v>16</v>
      </c>
      <c r="D17" s="173"/>
      <c r="E17" s="173"/>
      <c r="F17" s="173"/>
      <c r="G17" s="173"/>
      <c r="H17" s="173"/>
      <c r="I17" s="173"/>
      <c r="J17" s="173"/>
      <c r="K17" s="174"/>
    </row>
    <row r="18" spans="2:11" ht="19.5" thickBot="1" x14ac:dyDescent="0.35">
      <c r="B18" s="175"/>
      <c r="C18" s="9"/>
      <c r="D18" s="9"/>
      <c r="E18" s="9"/>
      <c r="F18" s="42" t="s">
        <v>23</v>
      </c>
      <c r="G18" s="9"/>
      <c r="H18" s="9"/>
      <c r="I18" s="9"/>
      <c r="J18" s="9"/>
      <c r="K18" s="40"/>
    </row>
    <row r="19" spans="2:11" ht="18.75" x14ac:dyDescent="0.3">
      <c r="B19" s="43" t="s">
        <v>0</v>
      </c>
      <c r="C19" s="3"/>
      <c r="D19" s="4"/>
      <c r="E19" s="4"/>
      <c r="F19" s="44" t="s">
        <v>10</v>
      </c>
      <c r="G19" s="4"/>
      <c r="H19" s="4"/>
      <c r="I19" s="4"/>
      <c r="J19" s="75"/>
      <c r="K19" s="79" t="s">
        <v>15</v>
      </c>
    </row>
    <row r="20" spans="2:11" ht="32.25" thickBot="1" x14ac:dyDescent="0.35">
      <c r="B20" s="45" t="s">
        <v>3</v>
      </c>
      <c r="C20" s="38"/>
      <c r="D20" s="39"/>
      <c r="E20" s="39"/>
      <c r="F20" s="39"/>
      <c r="G20" s="39"/>
      <c r="H20" s="39"/>
      <c r="I20" s="39"/>
      <c r="J20" s="505"/>
      <c r="K20" s="506" t="s">
        <v>14</v>
      </c>
    </row>
    <row r="21" spans="2:11" ht="19.5" thickBot="1" x14ac:dyDescent="0.35">
      <c r="B21" s="499">
        <f>1</f>
        <v>1</v>
      </c>
      <c r="C21" s="197" t="str">
        <f>'ІІІ курс'!C$10</f>
        <v>17/03-Логіка</v>
      </c>
      <c r="D21" s="492"/>
      <c r="E21" s="492"/>
      <c r="F21" s="490"/>
      <c r="G21" s="490"/>
      <c r="H21" s="490"/>
      <c r="I21" s="490"/>
      <c r="J21" s="491"/>
      <c r="K21" s="465">
        <f>31</f>
        <v>31</v>
      </c>
    </row>
    <row r="22" spans="2:11" ht="19.5" thickBot="1" x14ac:dyDescent="0.35">
      <c r="B22" s="465">
        <f t="shared" ref="B22:B28" si="1">B21+1</f>
        <v>2</v>
      </c>
      <c r="C22" s="489" t="str">
        <f>'ІІІ курс'!C$5</f>
        <v>05/05-Аналітика в Excel</v>
      </c>
      <c r="D22" s="490"/>
      <c r="E22" s="490"/>
      <c r="F22" s="490"/>
      <c r="G22" s="490"/>
      <c r="H22" s="490"/>
      <c r="I22" s="490"/>
      <c r="J22" s="491"/>
      <c r="K22" s="465">
        <f>11+15</f>
        <v>26</v>
      </c>
    </row>
    <row r="23" spans="2:11" ht="19.5" thickBot="1" x14ac:dyDescent="0.35">
      <c r="B23" s="465">
        <f t="shared" si="1"/>
        <v>3</v>
      </c>
      <c r="C23" s="197" t="str">
        <f>'ІІІ курс'!C$9</f>
        <v>19/02-Англійська мова у сфері веб-комунікації</v>
      </c>
      <c r="D23" s="492"/>
      <c r="E23" s="492"/>
      <c r="F23" s="490"/>
      <c r="G23" s="490"/>
      <c r="H23" s="490"/>
      <c r="I23" s="490"/>
      <c r="J23" s="491"/>
      <c r="K23" s="465">
        <f>23</f>
        <v>23</v>
      </c>
    </row>
    <row r="24" spans="2:11" ht="19.5" thickBot="1" x14ac:dyDescent="0.35">
      <c r="B24" s="465">
        <f>B23+1</f>
        <v>4</v>
      </c>
      <c r="C24" s="489" t="str">
        <f>'ІІІ курс'!C$12</f>
        <v>10/03-Технології обробки звукової інформації</v>
      </c>
      <c r="D24" s="490"/>
      <c r="E24" s="490"/>
      <c r="F24" s="490"/>
      <c r="G24" s="490"/>
      <c r="H24" s="490"/>
      <c r="I24" s="490"/>
      <c r="J24" s="491"/>
      <c r="K24" s="465">
        <f>22</f>
        <v>22</v>
      </c>
    </row>
    <row r="25" spans="2:11" ht="19.5" thickBot="1" x14ac:dyDescent="0.35">
      <c r="B25" s="465">
        <f>B24+1</f>
        <v>5</v>
      </c>
      <c r="C25" s="32" t="str">
        <f>'ІІІ курс'!C$8</f>
        <v>22/04-Управління якістю</v>
      </c>
      <c r="D25" s="508"/>
      <c r="E25" s="508"/>
      <c r="F25" s="494"/>
      <c r="G25" s="494"/>
      <c r="H25" s="494"/>
      <c r="I25" s="494"/>
      <c r="J25" s="495"/>
      <c r="K25" s="144">
        <f>11</f>
        <v>11</v>
      </c>
    </row>
    <row r="26" spans="2:11" ht="19.5" thickBot="1" x14ac:dyDescent="0.35">
      <c r="B26" s="465">
        <f t="shared" si="1"/>
        <v>6</v>
      </c>
      <c r="C26" s="489" t="str">
        <f>'ІІІ курс'!C$6</f>
        <v>11/03-3D швидке прототипування моделей</v>
      </c>
      <c r="D26" s="490"/>
      <c r="E26" s="490"/>
      <c r="F26" s="490"/>
      <c r="G26" s="490"/>
      <c r="H26" s="490"/>
      <c r="I26" s="490"/>
      <c r="J26" s="491"/>
      <c r="K26" s="465">
        <f>1+2+1</f>
        <v>4</v>
      </c>
    </row>
    <row r="27" spans="2:11" ht="19.5" thickBot="1" x14ac:dyDescent="0.35">
      <c r="B27" s="144">
        <f t="shared" si="1"/>
        <v>7</v>
      </c>
      <c r="C27" s="489" t="str">
        <f>'ІІІ курс'!C$11</f>
        <v>12/02-Комп’ютерне моделювання–крок у майбутнє</v>
      </c>
      <c r="D27" s="490"/>
      <c r="E27" s="490"/>
      <c r="F27" s="490"/>
      <c r="G27" s="490"/>
      <c r="H27" s="490"/>
      <c r="I27" s="490"/>
      <c r="J27" s="491"/>
      <c r="K27" s="465">
        <f>1</f>
        <v>1</v>
      </c>
    </row>
    <row r="28" spans="2:11" ht="19.5" thickBot="1" x14ac:dyDescent="0.35">
      <c r="B28" s="216">
        <f t="shared" si="1"/>
        <v>8</v>
      </c>
      <c r="C28" s="23" t="str">
        <f>'ІІІ курс'!C$7</f>
        <v>23/06-Вступ до аналізу фазових рівноваг систем</v>
      </c>
      <c r="D28" s="554"/>
      <c r="E28" s="554"/>
      <c r="F28" s="555"/>
      <c r="G28" s="555"/>
      <c r="H28" s="555"/>
      <c r="I28" s="555"/>
      <c r="J28" s="461"/>
      <c r="K28" s="227">
        <f>0+0</f>
        <v>0</v>
      </c>
    </row>
    <row r="29" spans="2:11" ht="15.75" x14ac:dyDescent="0.25">
      <c r="B29" s="176"/>
      <c r="C29" s="90" t="s">
        <v>13</v>
      </c>
      <c r="D29" s="47"/>
      <c r="E29" s="47"/>
      <c r="F29" s="47"/>
      <c r="G29" s="47"/>
      <c r="H29" s="47"/>
      <c r="I29" s="47"/>
      <c r="J29" s="91"/>
      <c r="K29" s="177">
        <f>0</f>
        <v>0</v>
      </c>
    </row>
    <row r="30" spans="2:11" ht="19.5" thickBot="1" x14ac:dyDescent="0.35">
      <c r="B30" s="178"/>
      <c r="C30" s="179"/>
      <c r="D30" s="180"/>
      <c r="E30" s="180"/>
      <c r="F30" s="180"/>
      <c r="G30" s="180"/>
      <c r="H30" s="180"/>
      <c r="I30" s="180"/>
      <c r="J30" s="181"/>
      <c r="K30" s="182">
        <f>SUM(K21:K29)</f>
        <v>118</v>
      </c>
    </row>
    <row r="32" spans="2:11" ht="15.75" thickBot="1" x14ac:dyDescent="0.3"/>
    <row r="33" spans="2:11" ht="18.75" x14ac:dyDescent="0.3">
      <c r="B33" s="171"/>
      <c r="C33" s="172" t="s">
        <v>19</v>
      </c>
      <c r="D33" s="173"/>
      <c r="E33" s="173"/>
      <c r="F33" s="173"/>
      <c r="G33" s="173"/>
      <c r="H33" s="173"/>
      <c r="I33" s="173"/>
      <c r="J33" s="173"/>
      <c r="K33" s="174"/>
    </row>
    <row r="34" spans="2:11" ht="19.5" thickBot="1" x14ac:dyDescent="0.35">
      <c r="B34" s="175"/>
      <c r="C34" s="9"/>
      <c r="D34" s="9"/>
      <c r="E34" s="9"/>
      <c r="F34" s="42" t="s">
        <v>23</v>
      </c>
      <c r="G34" s="9"/>
      <c r="H34" s="9"/>
      <c r="I34" s="9"/>
      <c r="J34" s="9"/>
      <c r="K34" s="40"/>
    </row>
    <row r="35" spans="2:11" ht="18.75" x14ac:dyDescent="0.3">
      <c r="B35" s="43" t="s">
        <v>0</v>
      </c>
      <c r="C35" s="3"/>
      <c r="D35" s="4"/>
      <c r="E35" s="4"/>
      <c r="F35" s="44" t="s">
        <v>10</v>
      </c>
      <c r="G35" s="4"/>
      <c r="H35" s="4"/>
      <c r="I35" s="4"/>
      <c r="J35" s="75"/>
      <c r="K35" s="79" t="s">
        <v>15</v>
      </c>
    </row>
    <row r="36" spans="2:11" ht="32.25" thickBot="1" x14ac:dyDescent="0.35">
      <c r="B36" s="45" t="s">
        <v>3</v>
      </c>
      <c r="C36" s="38"/>
      <c r="D36" s="39"/>
      <c r="E36" s="39"/>
      <c r="F36" s="39"/>
      <c r="G36" s="39"/>
      <c r="H36" s="39"/>
      <c r="I36" s="39"/>
      <c r="J36" s="505"/>
      <c r="K36" s="506" t="s">
        <v>14</v>
      </c>
    </row>
    <row r="37" spans="2:11" ht="19.5" thickBot="1" x14ac:dyDescent="0.35">
      <c r="B37" s="465">
        <f>1</f>
        <v>1</v>
      </c>
      <c r="C37" s="489" t="str">
        <f>'ІІІ курс'!C$6</f>
        <v>11/03-3D швидке прототипування моделей</v>
      </c>
      <c r="D37" s="490"/>
      <c r="E37" s="490"/>
      <c r="F37" s="490"/>
      <c r="G37" s="490"/>
      <c r="H37" s="490"/>
      <c r="I37" s="490"/>
      <c r="J37" s="491"/>
      <c r="K37" s="465">
        <f>94</f>
        <v>94</v>
      </c>
    </row>
    <row r="38" spans="2:11" ht="19.5" thickBot="1" x14ac:dyDescent="0.35">
      <c r="B38" s="465">
        <f t="shared" ref="B38:B44" si="2">B37+1</f>
        <v>2</v>
      </c>
      <c r="C38" s="197" t="str">
        <f>'ІІІ курс'!C$9</f>
        <v>19/02-Англійська мова у сфері веб-комунікації</v>
      </c>
      <c r="D38" s="496"/>
      <c r="E38" s="496"/>
      <c r="F38" s="497"/>
      <c r="G38" s="497"/>
      <c r="H38" s="497"/>
      <c r="I38" s="497"/>
      <c r="J38" s="498"/>
      <c r="K38" s="465">
        <f>0+1</f>
        <v>1</v>
      </c>
    </row>
    <row r="39" spans="2:11" ht="18.75" x14ac:dyDescent="0.3">
      <c r="B39" s="144">
        <f t="shared" si="2"/>
        <v>3</v>
      </c>
      <c r="C39" s="466" t="str">
        <f>'ІІІ курс'!C$5</f>
        <v>05/05-Аналітика в Excel</v>
      </c>
      <c r="D39" s="467"/>
      <c r="E39" s="467"/>
      <c r="F39" s="467"/>
      <c r="G39" s="467"/>
      <c r="H39" s="467"/>
      <c r="I39" s="467"/>
      <c r="J39" s="468"/>
      <c r="K39" s="144">
        <f>0</f>
        <v>0</v>
      </c>
    </row>
    <row r="40" spans="2:11" ht="18.75" x14ac:dyDescent="0.3">
      <c r="B40" s="63">
        <f t="shared" si="2"/>
        <v>4</v>
      </c>
      <c r="C40" s="129" t="str">
        <f>'ІІІ курс'!C$12</f>
        <v>10/03-Технології обробки звукової інформації</v>
      </c>
      <c r="D40" s="274"/>
      <c r="E40" s="274"/>
      <c r="F40" s="274"/>
      <c r="G40" s="274"/>
      <c r="H40" s="274"/>
      <c r="I40" s="274"/>
      <c r="J40" s="275"/>
      <c r="K40" s="63">
        <f>0</f>
        <v>0</v>
      </c>
    </row>
    <row r="41" spans="2:11" ht="18.75" x14ac:dyDescent="0.3">
      <c r="B41" s="63">
        <f t="shared" si="2"/>
        <v>5</v>
      </c>
      <c r="C41" s="129" t="str">
        <f>'ІІІ курс'!C$11</f>
        <v>12/02-Комп’ютерне моделювання–крок у майбутнє</v>
      </c>
      <c r="D41" s="272"/>
      <c r="E41" s="272"/>
      <c r="F41" s="272"/>
      <c r="G41" s="272"/>
      <c r="H41" s="272"/>
      <c r="I41" s="272"/>
      <c r="J41" s="273"/>
      <c r="K41" s="63">
        <f>0</f>
        <v>0</v>
      </c>
    </row>
    <row r="42" spans="2:11" ht="18.75" x14ac:dyDescent="0.3">
      <c r="B42" s="63">
        <f t="shared" si="2"/>
        <v>6</v>
      </c>
      <c r="C42" s="17" t="str">
        <f>'ІІІ курс'!C$10</f>
        <v>17/03-Логіка</v>
      </c>
      <c r="D42" s="276"/>
      <c r="E42" s="276"/>
      <c r="F42" s="274"/>
      <c r="G42" s="274"/>
      <c r="H42" s="274"/>
      <c r="I42" s="274"/>
      <c r="J42" s="275"/>
      <c r="K42" s="63">
        <f>0</f>
        <v>0</v>
      </c>
    </row>
    <row r="43" spans="2:11" ht="18.75" x14ac:dyDescent="0.3">
      <c r="B43" s="63">
        <f t="shared" si="2"/>
        <v>7</v>
      </c>
      <c r="C43" s="17" t="str">
        <f>'ІІІ курс'!C$8</f>
        <v>22/04-Управління якістю</v>
      </c>
      <c r="D43" s="276"/>
      <c r="E43" s="276"/>
      <c r="F43" s="274"/>
      <c r="G43" s="274"/>
      <c r="H43" s="274"/>
      <c r="I43" s="274"/>
      <c r="J43" s="275"/>
      <c r="K43" s="63">
        <f>0</f>
        <v>0</v>
      </c>
    </row>
    <row r="44" spans="2:11" ht="19.5" thickBot="1" x14ac:dyDescent="0.35">
      <c r="B44" s="513">
        <f t="shared" si="2"/>
        <v>8</v>
      </c>
      <c r="C44" s="189" t="str">
        <f>'ІІІ курс'!C$7</f>
        <v>23/06-Вступ до аналізу фазових рівноваг систем</v>
      </c>
      <c r="D44" s="514"/>
      <c r="E44" s="514"/>
      <c r="F44" s="515"/>
      <c r="G44" s="515"/>
      <c r="H44" s="515"/>
      <c r="I44" s="515"/>
      <c r="J44" s="516"/>
      <c r="K44" s="493">
        <f>0</f>
        <v>0</v>
      </c>
    </row>
    <row r="45" spans="2:11" ht="16.5" thickBot="1" x14ac:dyDescent="0.3">
      <c r="B45" s="517"/>
      <c r="C45" s="518" t="s">
        <v>13</v>
      </c>
      <c r="D45" s="519"/>
      <c r="E45" s="519"/>
      <c r="F45" s="519"/>
      <c r="G45" s="519"/>
      <c r="H45" s="519"/>
      <c r="I45" s="519"/>
      <c r="J45" s="520"/>
      <c r="K45" s="521">
        <f>0</f>
        <v>0</v>
      </c>
    </row>
    <row r="46" spans="2:11" ht="19.5" thickBot="1" x14ac:dyDescent="0.35">
      <c r="B46" s="178"/>
      <c r="C46" s="179"/>
      <c r="D46" s="180"/>
      <c r="E46" s="180"/>
      <c r="F46" s="180"/>
      <c r="G46" s="180"/>
      <c r="H46" s="180"/>
      <c r="I46" s="180"/>
      <c r="J46" s="181"/>
      <c r="K46" s="509">
        <f>SUM(K37:K45)</f>
        <v>95</v>
      </c>
    </row>
    <row r="48" spans="2:11" ht="15.75" thickBot="1" x14ac:dyDescent="0.3"/>
    <row r="49" spans="2:11" ht="18.75" x14ac:dyDescent="0.3">
      <c r="B49" s="171"/>
      <c r="C49" s="172" t="s">
        <v>20</v>
      </c>
      <c r="D49" s="173"/>
      <c r="E49" s="173"/>
      <c r="F49" s="173"/>
      <c r="G49" s="173"/>
      <c r="H49" s="173"/>
      <c r="I49" s="173"/>
      <c r="J49" s="173"/>
      <c r="K49" s="174"/>
    </row>
    <row r="50" spans="2:11" ht="19.5" thickBot="1" x14ac:dyDescent="0.35">
      <c r="B50" s="175"/>
      <c r="C50" s="9"/>
      <c r="D50" s="9"/>
      <c r="E50" s="9"/>
      <c r="F50" s="42" t="s">
        <v>23</v>
      </c>
      <c r="G50" s="9"/>
      <c r="H50" s="9"/>
      <c r="I50" s="9"/>
      <c r="J50" s="9"/>
      <c r="K50" s="40"/>
    </row>
    <row r="51" spans="2:11" ht="18.75" x14ac:dyDescent="0.3">
      <c r="B51" s="43" t="s">
        <v>0</v>
      </c>
      <c r="C51" s="3"/>
      <c r="D51" s="4"/>
      <c r="E51" s="4"/>
      <c r="F51" s="44" t="s">
        <v>10</v>
      </c>
      <c r="G51" s="4"/>
      <c r="H51" s="4"/>
      <c r="I51" s="4"/>
      <c r="J51" s="75"/>
      <c r="K51" s="79" t="s">
        <v>15</v>
      </c>
    </row>
    <row r="52" spans="2:11" ht="32.25" thickBot="1" x14ac:dyDescent="0.35">
      <c r="B52" s="45" t="s">
        <v>3</v>
      </c>
      <c r="C52" s="38"/>
      <c r="D52" s="39"/>
      <c r="E52" s="39"/>
      <c r="F52" s="39"/>
      <c r="G52" s="39"/>
      <c r="H52" s="39"/>
      <c r="I52" s="39"/>
      <c r="J52" s="505"/>
      <c r="K52" s="506" t="s">
        <v>14</v>
      </c>
    </row>
    <row r="53" spans="2:11" ht="19.5" thickBot="1" x14ac:dyDescent="0.35">
      <c r="B53" s="465">
        <f>1</f>
        <v>1</v>
      </c>
      <c r="C53" s="197" t="str">
        <f>'ІІІ курс'!C$7</f>
        <v>23/06-Вступ до аналізу фазових рівноваг систем</v>
      </c>
      <c r="D53" s="496"/>
      <c r="E53" s="496"/>
      <c r="F53" s="497"/>
      <c r="G53" s="497"/>
      <c r="H53" s="497"/>
      <c r="I53" s="497"/>
      <c r="J53" s="498"/>
      <c r="K53" s="465">
        <f>63</f>
        <v>63</v>
      </c>
    </row>
    <row r="54" spans="2:11" ht="19.5" thickBot="1" x14ac:dyDescent="0.35">
      <c r="B54" s="465">
        <f t="shared" ref="B54:B60" si="3">B53+1</f>
        <v>2</v>
      </c>
      <c r="C54" s="489" t="str">
        <f>'ІІІ курс'!C$5</f>
        <v>05/05-Аналітика в Excel</v>
      </c>
      <c r="D54" s="490"/>
      <c r="E54" s="490"/>
      <c r="F54" s="490"/>
      <c r="G54" s="490"/>
      <c r="H54" s="490"/>
      <c r="I54" s="490"/>
      <c r="J54" s="491"/>
      <c r="K54" s="465">
        <f>50</f>
        <v>50</v>
      </c>
    </row>
    <row r="55" spans="2:11" ht="19.5" thickBot="1" x14ac:dyDescent="0.35">
      <c r="B55" s="465">
        <f t="shared" si="3"/>
        <v>3</v>
      </c>
      <c r="C55" s="197" t="str">
        <f>'ІІІ курс'!C$9</f>
        <v>19/02-Англійська мова у сфері веб-комунікації</v>
      </c>
      <c r="D55" s="496"/>
      <c r="E55" s="496"/>
      <c r="F55" s="497"/>
      <c r="G55" s="497"/>
      <c r="H55" s="497"/>
      <c r="I55" s="497"/>
      <c r="J55" s="498"/>
      <c r="K55" s="465">
        <f>0+5</f>
        <v>5</v>
      </c>
    </row>
    <row r="56" spans="2:11" ht="19.5" thickBot="1" x14ac:dyDescent="0.35">
      <c r="B56" s="465">
        <f t="shared" si="3"/>
        <v>4</v>
      </c>
      <c r="C56" s="489" t="str">
        <f>'ІІІ курс'!C$6</f>
        <v>11/03-3D швидке прототипування моделей</v>
      </c>
      <c r="D56" s="490"/>
      <c r="E56" s="490"/>
      <c r="F56" s="490"/>
      <c r="G56" s="490"/>
      <c r="H56" s="490"/>
      <c r="I56" s="490"/>
      <c r="J56" s="491"/>
      <c r="K56" s="465">
        <f>3</f>
        <v>3</v>
      </c>
    </row>
    <row r="57" spans="2:11" ht="18.75" x14ac:dyDescent="0.3">
      <c r="B57" s="144">
        <f t="shared" si="3"/>
        <v>5</v>
      </c>
      <c r="C57" s="466" t="str">
        <f>'ІІІ курс'!C$12</f>
        <v>10/03-Технології обробки звукової інформації</v>
      </c>
      <c r="D57" s="494"/>
      <c r="E57" s="494"/>
      <c r="F57" s="494"/>
      <c r="G57" s="494"/>
      <c r="H57" s="494"/>
      <c r="I57" s="494"/>
      <c r="J57" s="495"/>
      <c r="K57" s="63">
        <f>0</f>
        <v>0</v>
      </c>
    </row>
    <row r="58" spans="2:11" ht="18.75" x14ac:dyDescent="0.3">
      <c r="B58" s="63">
        <f t="shared" si="3"/>
        <v>6</v>
      </c>
      <c r="C58" s="129" t="str">
        <f>'ІІІ курс'!C$11</f>
        <v>12/02-Комп’ютерне моделювання–крок у майбутнє</v>
      </c>
      <c r="D58" s="272"/>
      <c r="E58" s="272"/>
      <c r="F58" s="272"/>
      <c r="G58" s="272"/>
      <c r="H58" s="272"/>
      <c r="I58" s="272"/>
      <c r="J58" s="273"/>
      <c r="K58" s="63">
        <f>0</f>
        <v>0</v>
      </c>
    </row>
    <row r="59" spans="2:11" ht="18.75" x14ac:dyDescent="0.3">
      <c r="B59" s="63">
        <f t="shared" si="3"/>
        <v>7</v>
      </c>
      <c r="C59" s="17" t="str">
        <f>'ІІІ курс'!C$10</f>
        <v>17/03-Логіка</v>
      </c>
      <c r="D59" s="276"/>
      <c r="E59" s="276"/>
      <c r="F59" s="274"/>
      <c r="G59" s="274"/>
      <c r="H59" s="274"/>
      <c r="I59" s="274"/>
      <c r="J59" s="275"/>
      <c r="K59" s="63">
        <f>0</f>
        <v>0</v>
      </c>
    </row>
    <row r="60" spans="2:11" ht="19.5" thickBot="1" x14ac:dyDescent="0.35">
      <c r="B60" s="493">
        <f t="shared" si="3"/>
        <v>8</v>
      </c>
      <c r="C60" s="189" t="str">
        <f>'ІІІ курс'!C$8</f>
        <v>22/04-Управління якістю</v>
      </c>
      <c r="D60" s="514"/>
      <c r="E60" s="514"/>
      <c r="F60" s="515"/>
      <c r="G60" s="515"/>
      <c r="H60" s="515"/>
      <c r="I60" s="515"/>
      <c r="J60" s="516"/>
      <c r="K60" s="63">
        <f>0</f>
        <v>0</v>
      </c>
    </row>
    <row r="61" spans="2:11" ht="16.5" thickBot="1" x14ac:dyDescent="0.3">
      <c r="B61" s="517"/>
      <c r="C61" s="518" t="s">
        <v>13</v>
      </c>
      <c r="D61" s="519"/>
      <c r="E61" s="519"/>
      <c r="F61" s="519"/>
      <c r="G61" s="519"/>
      <c r="H61" s="519"/>
      <c r="I61" s="519"/>
      <c r="J61" s="520"/>
      <c r="K61" s="521">
        <f>0</f>
        <v>0</v>
      </c>
    </row>
    <row r="62" spans="2:11" ht="19.5" thickBot="1" x14ac:dyDescent="0.35">
      <c r="B62" s="178"/>
      <c r="C62" s="179"/>
      <c r="D62" s="180"/>
      <c r="E62" s="180"/>
      <c r="F62" s="180"/>
      <c r="G62" s="180"/>
      <c r="H62" s="180"/>
      <c r="I62" s="180"/>
      <c r="J62" s="181"/>
      <c r="K62" s="509">
        <f>SUM(K53:K61)</f>
        <v>121</v>
      </c>
    </row>
    <row r="64" spans="2:11" ht="15.75" thickBot="1" x14ac:dyDescent="0.3"/>
    <row r="65" spans="2:11" ht="18.75" x14ac:dyDescent="0.3">
      <c r="B65" s="171"/>
      <c r="C65" s="172" t="s">
        <v>21</v>
      </c>
      <c r="D65" s="173"/>
      <c r="E65" s="173"/>
      <c r="F65" s="173"/>
      <c r="G65" s="173"/>
      <c r="H65" s="173"/>
      <c r="I65" s="173"/>
      <c r="J65" s="173"/>
      <c r="K65" s="174"/>
    </row>
    <row r="66" spans="2:11" ht="19.5" thickBot="1" x14ac:dyDescent="0.35">
      <c r="B66" s="175"/>
      <c r="C66" s="9"/>
      <c r="D66" s="9"/>
      <c r="E66" s="9"/>
      <c r="F66" s="41" t="s">
        <v>23</v>
      </c>
      <c r="G66" s="9"/>
      <c r="H66" s="9"/>
      <c r="I66" s="9"/>
      <c r="J66" s="9"/>
      <c r="K66" s="40"/>
    </row>
    <row r="67" spans="2:11" ht="18.75" x14ac:dyDescent="0.3">
      <c r="B67" s="43" t="s">
        <v>0</v>
      </c>
      <c r="C67" s="3"/>
      <c r="D67" s="4"/>
      <c r="E67" s="4"/>
      <c r="F67" s="44" t="s">
        <v>10</v>
      </c>
      <c r="G67" s="4"/>
      <c r="H67" s="4"/>
      <c r="I67" s="4"/>
      <c r="J67" s="75"/>
      <c r="K67" s="79" t="s">
        <v>15</v>
      </c>
    </row>
    <row r="68" spans="2:11" ht="32.25" thickBot="1" x14ac:dyDescent="0.35">
      <c r="B68" s="469" t="s">
        <v>3</v>
      </c>
      <c r="C68" s="76"/>
      <c r="D68" s="77"/>
      <c r="E68" s="77"/>
      <c r="F68" s="77"/>
      <c r="G68" s="77"/>
      <c r="H68" s="77"/>
      <c r="I68" s="77"/>
      <c r="J68" s="78"/>
      <c r="K68" s="80" t="s">
        <v>14</v>
      </c>
    </row>
    <row r="69" spans="2:11" ht="19.5" thickBot="1" x14ac:dyDescent="0.35">
      <c r="B69" s="465">
        <f>1</f>
        <v>1</v>
      </c>
      <c r="C69" s="197" t="str">
        <f>'ІІІ курс'!C$8</f>
        <v>22/04-Управління якістю</v>
      </c>
      <c r="D69" s="496"/>
      <c r="E69" s="496"/>
      <c r="F69" s="497"/>
      <c r="G69" s="497"/>
      <c r="H69" s="497"/>
      <c r="I69" s="497"/>
      <c r="J69" s="498"/>
      <c r="K69" s="465">
        <f>36</f>
        <v>36</v>
      </c>
    </row>
    <row r="70" spans="2:11" ht="19.5" thickBot="1" x14ac:dyDescent="0.35">
      <c r="B70" s="465">
        <f t="shared" ref="B70:B76" si="4">B69+1</f>
        <v>2</v>
      </c>
      <c r="C70" s="489" t="str">
        <f>'ІІІ курс'!C$5</f>
        <v>05/05-Аналітика в Excel</v>
      </c>
      <c r="D70" s="490"/>
      <c r="E70" s="490"/>
      <c r="F70" s="490"/>
      <c r="G70" s="490"/>
      <c r="H70" s="490"/>
      <c r="I70" s="490"/>
      <c r="J70" s="491"/>
      <c r="K70" s="465">
        <f>30</f>
        <v>30</v>
      </c>
    </row>
    <row r="71" spans="2:11" ht="19.5" thickBot="1" x14ac:dyDescent="0.35">
      <c r="B71" s="465">
        <f t="shared" si="4"/>
        <v>3</v>
      </c>
      <c r="C71" s="489" t="str">
        <f>'ІІІ курс'!C$11</f>
        <v>12/02-Комп’ютерне моделювання–крок у майбутнє</v>
      </c>
      <c r="D71" s="490"/>
      <c r="E71" s="490"/>
      <c r="F71" s="490"/>
      <c r="G71" s="490"/>
      <c r="H71" s="490"/>
      <c r="I71" s="490"/>
      <c r="J71" s="491"/>
      <c r="K71" s="465">
        <f>27</f>
        <v>27</v>
      </c>
    </row>
    <row r="72" spans="2:11" ht="19.5" thickBot="1" x14ac:dyDescent="0.35">
      <c r="B72" s="465">
        <f t="shared" si="4"/>
        <v>4</v>
      </c>
      <c r="C72" s="197" t="str">
        <f>'ІІІ курс'!C$10</f>
        <v>17/03-Логіка</v>
      </c>
      <c r="D72" s="496"/>
      <c r="E72" s="496"/>
      <c r="F72" s="497"/>
      <c r="G72" s="497"/>
      <c r="H72" s="497"/>
      <c r="I72" s="497"/>
      <c r="J72" s="498"/>
      <c r="K72" s="465">
        <f>2+2</f>
        <v>4</v>
      </c>
    </row>
    <row r="73" spans="2:11" ht="18.75" x14ac:dyDescent="0.3">
      <c r="B73" s="144">
        <f t="shared" si="4"/>
        <v>5</v>
      </c>
      <c r="C73" s="466" t="str">
        <f>'ІІІ курс'!C$12</f>
        <v>10/03-Технології обробки звукової інформації</v>
      </c>
      <c r="D73" s="494"/>
      <c r="E73" s="494"/>
      <c r="F73" s="494"/>
      <c r="G73" s="494"/>
      <c r="H73" s="494"/>
      <c r="I73" s="494"/>
      <c r="J73" s="495"/>
      <c r="K73" s="144">
        <f>0</f>
        <v>0</v>
      </c>
    </row>
    <row r="74" spans="2:11" ht="18.75" x14ac:dyDescent="0.3">
      <c r="B74" s="507">
        <f t="shared" si="4"/>
        <v>6</v>
      </c>
      <c r="C74" s="129" t="str">
        <f>'ІІІ курс'!C$6</f>
        <v>11/03-3D швидке прототипування моделей</v>
      </c>
      <c r="D74" s="272"/>
      <c r="E74" s="272"/>
      <c r="F74" s="272"/>
      <c r="G74" s="272"/>
      <c r="H74" s="272"/>
      <c r="I74" s="272"/>
      <c r="J74" s="273"/>
      <c r="K74" s="63">
        <f>0</f>
        <v>0</v>
      </c>
    </row>
    <row r="75" spans="2:11" ht="18.75" x14ac:dyDescent="0.3">
      <c r="B75" s="507">
        <f t="shared" si="4"/>
        <v>7</v>
      </c>
      <c r="C75" s="17" t="str">
        <f>'ІІІ курс'!C$9</f>
        <v>19/02-Англійська мова у сфері веб-комунікації</v>
      </c>
      <c r="D75" s="276"/>
      <c r="E75" s="276"/>
      <c r="F75" s="274"/>
      <c r="G75" s="274"/>
      <c r="H75" s="274"/>
      <c r="I75" s="274"/>
      <c r="J75" s="275"/>
      <c r="K75" s="63">
        <f>0</f>
        <v>0</v>
      </c>
    </row>
    <row r="76" spans="2:11" ht="19.5" thickBot="1" x14ac:dyDescent="0.35">
      <c r="B76" s="513">
        <f t="shared" si="4"/>
        <v>8</v>
      </c>
      <c r="C76" s="189" t="str">
        <f>'ІІІ курс'!C$7</f>
        <v>23/06-Вступ до аналізу фазових рівноваг систем</v>
      </c>
      <c r="D76" s="514"/>
      <c r="E76" s="514"/>
      <c r="F76" s="515"/>
      <c r="G76" s="515"/>
      <c r="H76" s="515"/>
      <c r="I76" s="515"/>
      <c r="J76" s="516"/>
      <c r="K76" s="493">
        <f>0</f>
        <v>0</v>
      </c>
    </row>
    <row r="77" spans="2:11" ht="16.5" thickBot="1" x14ac:dyDescent="0.3">
      <c r="B77" s="517"/>
      <c r="C77" s="518" t="s">
        <v>13</v>
      </c>
      <c r="D77" s="519"/>
      <c r="E77" s="519"/>
      <c r="F77" s="519"/>
      <c r="G77" s="519"/>
      <c r="H77" s="519"/>
      <c r="I77" s="519"/>
      <c r="J77" s="520"/>
      <c r="K77" s="521">
        <f>0</f>
        <v>0</v>
      </c>
    </row>
    <row r="78" spans="2:11" ht="19.5" thickBot="1" x14ac:dyDescent="0.35">
      <c r="B78" s="178"/>
      <c r="C78" s="179"/>
      <c r="D78" s="180"/>
      <c r="E78" s="180"/>
      <c r="F78" s="180"/>
      <c r="G78" s="180"/>
      <c r="H78" s="180"/>
      <c r="I78" s="180"/>
      <c r="J78" s="181"/>
      <c r="K78" s="509">
        <f>SUM(K69:K77)</f>
        <v>97</v>
      </c>
    </row>
    <row r="80" spans="2:11" ht="15.75" thickBot="1" x14ac:dyDescent="0.3"/>
    <row r="81" spans="2:11" ht="18.75" x14ac:dyDescent="0.3">
      <c r="B81" s="171"/>
      <c r="C81" s="172" t="s">
        <v>22</v>
      </c>
      <c r="D81" s="173"/>
      <c r="E81" s="173"/>
      <c r="F81" s="173"/>
      <c r="G81" s="173"/>
      <c r="H81" s="173"/>
      <c r="I81" s="173"/>
      <c r="J81" s="173"/>
      <c r="K81" s="174"/>
    </row>
    <row r="82" spans="2:11" ht="19.5" thickBot="1" x14ac:dyDescent="0.35">
      <c r="B82" s="175"/>
      <c r="C82" s="9"/>
      <c r="D82" s="9"/>
      <c r="E82" s="9"/>
      <c r="F82" s="42" t="s">
        <v>23</v>
      </c>
      <c r="G82" s="9"/>
      <c r="H82" s="9"/>
      <c r="I82" s="9"/>
      <c r="J82" s="9"/>
      <c r="K82" s="40"/>
    </row>
    <row r="83" spans="2:11" ht="18.75" x14ac:dyDescent="0.3">
      <c r="B83" s="43" t="s">
        <v>0</v>
      </c>
      <c r="C83" s="3"/>
      <c r="D83" s="4"/>
      <c r="E83" s="4"/>
      <c r="F83" s="44" t="s">
        <v>10</v>
      </c>
      <c r="G83" s="4"/>
      <c r="H83" s="4"/>
      <c r="I83" s="4"/>
      <c r="J83" s="75"/>
      <c r="K83" s="79" t="s">
        <v>15</v>
      </c>
    </row>
    <row r="84" spans="2:11" ht="32.25" thickBot="1" x14ac:dyDescent="0.35">
      <c r="B84" s="45" t="s">
        <v>3</v>
      </c>
      <c r="C84" s="38"/>
      <c r="D84" s="39"/>
      <c r="E84" s="39"/>
      <c r="F84" s="39"/>
      <c r="G84" s="39"/>
      <c r="H84" s="39"/>
      <c r="I84" s="39"/>
      <c r="J84" s="505"/>
      <c r="K84" s="506" t="s">
        <v>14</v>
      </c>
    </row>
    <row r="85" spans="2:11" ht="19.5" thickBot="1" x14ac:dyDescent="0.35">
      <c r="B85" s="465">
        <f>1</f>
        <v>1</v>
      </c>
      <c r="C85" s="489" t="str">
        <f>'ІІІ курс'!C$5</f>
        <v>05/05-Аналітика в Excel</v>
      </c>
      <c r="D85" s="490"/>
      <c r="E85" s="490"/>
      <c r="F85" s="490"/>
      <c r="G85" s="490"/>
      <c r="H85" s="490"/>
      <c r="I85" s="490"/>
      <c r="J85" s="491"/>
      <c r="K85" s="465">
        <f>42</f>
        <v>42</v>
      </c>
    </row>
    <row r="86" spans="2:11" ht="19.5" thickBot="1" x14ac:dyDescent="0.35">
      <c r="B86" s="465">
        <f t="shared" ref="B86:B92" si="5">B85+1</f>
        <v>2</v>
      </c>
      <c r="C86" s="489" t="str">
        <f>'ІІІ курс'!C$6</f>
        <v>11/03-3D швидке прототипування моделей</v>
      </c>
      <c r="D86" s="490"/>
      <c r="E86" s="490"/>
      <c r="F86" s="490"/>
      <c r="G86" s="490"/>
      <c r="H86" s="490"/>
      <c r="I86" s="490"/>
      <c r="J86" s="491"/>
      <c r="K86" s="465">
        <f>36</f>
        <v>36</v>
      </c>
    </row>
    <row r="87" spans="2:11" ht="19.5" thickBot="1" x14ac:dyDescent="0.35">
      <c r="B87" s="465">
        <f t="shared" si="5"/>
        <v>3</v>
      </c>
      <c r="C87" s="197" t="str">
        <f>'ІІІ курс'!C$9</f>
        <v>19/02-Англійська мова у сфері веб-комунікації</v>
      </c>
      <c r="D87" s="496"/>
      <c r="E87" s="496"/>
      <c r="F87" s="497"/>
      <c r="G87" s="497"/>
      <c r="H87" s="497"/>
      <c r="I87" s="497"/>
      <c r="J87" s="498"/>
      <c r="K87" s="465">
        <f>0+5</f>
        <v>5</v>
      </c>
    </row>
    <row r="88" spans="2:11" ht="18.75" x14ac:dyDescent="0.3">
      <c r="B88" s="144">
        <f t="shared" si="5"/>
        <v>4</v>
      </c>
      <c r="C88" s="466" t="str">
        <f>'ІІІ курс'!C$12</f>
        <v>10/03-Технології обробки звукової інформації</v>
      </c>
      <c r="D88" s="494"/>
      <c r="E88" s="494"/>
      <c r="F88" s="494"/>
      <c r="G88" s="494"/>
      <c r="H88" s="494"/>
      <c r="I88" s="494"/>
      <c r="J88" s="495"/>
      <c r="K88" s="144">
        <f>0</f>
        <v>0</v>
      </c>
    </row>
    <row r="89" spans="2:11" ht="18.75" x14ac:dyDescent="0.3">
      <c r="B89" s="63">
        <f t="shared" si="5"/>
        <v>5</v>
      </c>
      <c r="C89" s="129" t="str">
        <f>'ІІІ курс'!C$11</f>
        <v>12/02-Комп’ютерне моделювання–крок у майбутнє</v>
      </c>
      <c r="D89" s="272"/>
      <c r="E89" s="272"/>
      <c r="F89" s="272"/>
      <c r="G89" s="272"/>
      <c r="H89" s="272"/>
      <c r="I89" s="272"/>
      <c r="J89" s="273"/>
      <c r="K89" s="63">
        <f>0</f>
        <v>0</v>
      </c>
    </row>
    <row r="90" spans="2:11" ht="18.75" x14ac:dyDescent="0.3">
      <c r="B90" s="63">
        <f t="shared" si="5"/>
        <v>6</v>
      </c>
      <c r="C90" s="17" t="str">
        <f>'ІІІ курс'!C$10</f>
        <v>17/03-Логіка</v>
      </c>
      <c r="D90" s="276"/>
      <c r="E90" s="276"/>
      <c r="F90" s="274"/>
      <c r="G90" s="274"/>
      <c r="H90" s="274"/>
      <c r="I90" s="274"/>
      <c r="J90" s="275"/>
      <c r="K90" s="63">
        <f>0</f>
        <v>0</v>
      </c>
    </row>
    <row r="91" spans="2:11" ht="18.75" x14ac:dyDescent="0.3">
      <c r="B91" s="63">
        <f t="shared" si="5"/>
        <v>7</v>
      </c>
      <c r="C91" s="17" t="str">
        <f>'ІІІ курс'!C$8</f>
        <v>22/04-Управління якістю</v>
      </c>
      <c r="D91" s="276"/>
      <c r="E91" s="276"/>
      <c r="F91" s="274"/>
      <c r="G91" s="274"/>
      <c r="H91" s="274"/>
      <c r="I91" s="274"/>
      <c r="J91" s="275"/>
      <c r="K91" s="63">
        <f>0</f>
        <v>0</v>
      </c>
    </row>
    <row r="92" spans="2:11" ht="19.5" thickBot="1" x14ac:dyDescent="0.35">
      <c r="B92" s="513">
        <f t="shared" si="5"/>
        <v>8</v>
      </c>
      <c r="C92" s="189" t="str">
        <f>'ІІІ курс'!C$7</f>
        <v>23/06-Вступ до аналізу фазових рівноваг систем</v>
      </c>
      <c r="D92" s="514"/>
      <c r="E92" s="514"/>
      <c r="F92" s="515"/>
      <c r="G92" s="515"/>
      <c r="H92" s="515"/>
      <c r="I92" s="515"/>
      <c r="J92" s="516"/>
      <c r="K92" s="493">
        <f>0</f>
        <v>0</v>
      </c>
    </row>
    <row r="93" spans="2:11" ht="16.5" thickBot="1" x14ac:dyDescent="0.3">
      <c r="B93" s="517"/>
      <c r="C93" s="518" t="s">
        <v>13</v>
      </c>
      <c r="D93" s="519"/>
      <c r="E93" s="519"/>
      <c r="F93" s="519"/>
      <c r="G93" s="519"/>
      <c r="H93" s="519"/>
      <c r="I93" s="519"/>
      <c r="J93" s="520"/>
      <c r="K93" s="521">
        <f>0</f>
        <v>0</v>
      </c>
    </row>
    <row r="94" spans="2:11" ht="19.5" thickBot="1" x14ac:dyDescent="0.35">
      <c r="B94" s="178"/>
      <c r="C94" s="179"/>
      <c r="D94" s="180"/>
      <c r="E94" s="180"/>
      <c r="F94" s="180"/>
      <c r="G94" s="180"/>
      <c r="H94" s="180"/>
      <c r="I94" s="180"/>
      <c r="J94" s="181"/>
      <c r="K94" s="509">
        <f>SUM(K85:K93)</f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ІІІ курс</vt:lpstr>
      <vt:lpstr>ВЗД факультету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2024-10-27T09:16:51Z</cp:lastPrinted>
  <dcterms:created xsi:type="dcterms:W3CDTF">2024-03-18T08:48:24Z</dcterms:created>
  <dcterms:modified xsi:type="dcterms:W3CDTF">2025-02-04T10:07:31Z</dcterms:modified>
</cp:coreProperties>
</file>